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DKT" sheetId="1" r:id="rId1"/>
    <sheet name="KQKD" sheetId="2" r:id="rId2"/>
    <sheet name="LCTT-TT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<sst xmlns="http://schemas.openxmlformats.org/spreadsheetml/2006/main" count="433" uniqueCount="324">
  <si>
    <t>CÔNG TY CỔ PHẦN ĐẦU TƯ F.I.T</t>
  </si>
  <si>
    <t>17 Thể Giao, Lê Đại Hành, Hai Bà Trưng, Hà Nội</t>
  </si>
  <si>
    <t>(Ban hành kèm theo QĐ số 15/2006/QĐ-BTC Ngày 20/03/2006 của Bộ Tài chính)</t>
  </si>
  <si>
    <t>BẢNG CÂN ĐỐI KẾ TOÁN</t>
  </si>
  <si>
    <t>Đơn vị tiền: Đồng Việt Nam</t>
  </si>
  <si>
    <t>STT</t>
  </si>
  <si>
    <t>CHỈ TIÊU</t>
  </si>
  <si>
    <t>Mã số</t>
  </si>
  <si>
    <t>Thuyết minh</t>
  </si>
  <si>
    <t>(1)</t>
  </si>
  <si>
    <t>(2)</t>
  </si>
  <si>
    <t>(3)</t>
  </si>
  <si>
    <t>(4)</t>
  </si>
  <si>
    <t>TÀI SẢN</t>
  </si>
  <si>
    <t>A</t>
  </si>
  <si>
    <t>A. TÀI SẢN NGẮN HẠN (100=110+120+130+140+150)</t>
  </si>
  <si>
    <t>100</t>
  </si>
  <si>
    <t/>
  </si>
  <si>
    <t>I</t>
  </si>
  <si>
    <t>I. TIỀN VÀ CÁC KHOẢN TƯƠNG ĐƯƠNG TIỀN</t>
  </si>
  <si>
    <t>110</t>
  </si>
  <si>
    <t>1. Tiền</t>
  </si>
  <si>
    <t>111</t>
  </si>
  <si>
    <t>4</t>
  </si>
  <si>
    <t>2. Các khoản tương đương tiền</t>
  </si>
  <si>
    <t>112</t>
  </si>
  <si>
    <t>II</t>
  </si>
  <si>
    <t>II. CÁC KHOẢN ĐẦU TƯ TÀI CHÍNH NGẮN HẠN</t>
  </si>
  <si>
    <t>120</t>
  </si>
  <si>
    <t>5</t>
  </si>
  <si>
    <t>1. Đầu tư ngắn hạn</t>
  </si>
  <si>
    <t>121</t>
  </si>
  <si>
    <t>2. Dự phòng giảm giá đầu tư ngắn hạn (*) (2)</t>
  </si>
  <si>
    <t>129</t>
  </si>
  <si>
    <t>III</t>
  </si>
  <si>
    <t>III. CÁC KHOẢN PHẢI THU NGẮN HẠN</t>
  </si>
  <si>
    <t>130</t>
  </si>
  <si>
    <t>1. Phải thu của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</si>
  <si>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</si>
  <si>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</si>
  <si>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</si>
  <si>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</si>
  <si>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</si>
  <si>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</si>
  <si>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</si>
  <si>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</si>
  <si>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</si>
  <si>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</t>
  </si>
  <si>
    <t>6. Dự phòng phải thu ngắn hạn khó đòi (*)</t>
  </si>
  <si>
    <t>139</t>
  </si>
  <si>
    <t>IV</t>
  </si>
  <si>
    <t>IV. HÀNG TỒN KHO</t>
  </si>
  <si>
    <t>140</t>
  </si>
  <si>
    <t>1. Hàng tồn kho</t>
  </si>
  <si>
    <t>141</t>
  </si>
  <si>
    <t>2. Dự phòng giảm giá hàng tồn kho (*)</t>
  </si>
  <si>
    <t>149</t>
  </si>
  <si>
    <t>V</t>
  </si>
  <si>
    <t>V. 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</si>
  <si>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</si>
  <si>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</si>
  <si>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</si>
  <si>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</si>
  <si>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</si>
  <si>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</si>
  <si>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</si>
  <si>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</si>
  <si>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</si>
  <si>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>B</t>
  </si>
  <si>
    <t>B. TÀI SẢN DÀI HẠN (200=210+220+240+250+260)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</si>
  <si>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</si>
  <si>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</si>
  <si>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</si>
  <si>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</si>
  <si>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</si>
  <si>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</si>
  <si>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</si>
  <si>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</si>
  <si>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</si>
  <si>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</si>
  <si>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</si>
  <si>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phải thu dài hạn khó đòi (*)</t>
  </si>
  <si>
    <t>219</t>
  </si>
  <si>
    <t>II. TÀI SẢN CỐ ĐỊNH</t>
  </si>
  <si>
    <t>220</t>
  </si>
  <si>
    <t>1. TSCĐ hữu hình</t>
  </si>
  <si>
    <t>221</t>
  </si>
  <si>
    <t>7</t>
  </si>
  <si>
    <t>-</t>
  </si>
  <si>
    <t>- Nguyên giá</t>
  </si>
  <si>
    <t>222</t>
  </si>
  <si>
    <t>- Giá trị hao mòn lũy kế (*)</t>
  </si>
  <si>
    <t>223</t>
  </si>
  <si>
    <t>2. TSCĐ thuê tài chính</t>
  </si>
  <si>
    <t>224</t>
  </si>
  <si>
    <t>225</t>
  </si>
  <si>
    <t>226</t>
  </si>
  <si>
    <t>3. TSCĐ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</si>
  <si>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</si>
  <si>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</si>
  <si>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</si>
  <si>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</si>
  <si>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</si>
  <si>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</si>
  <si>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</si>
  <si>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8</t>
  </si>
  <si>
    <t>241</t>
  </si>
  <si>
    <t>- Giá trị hao mòn luỹ kế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</si>
  <si>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</si>
  <si>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</si>
  <si>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</si>
  <si>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</si>
  <si>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</si>
  <si>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</si>
  <si>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</si>
  <si>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9</t>
  </si>
  <si>
    <t>3. Đầu tư dài hạn khác</t>
  </si>
  <si>
    <t>258</t>
  </si>
  <si>
    <t>10</t>
  </si>
  <si>
    <t>4. Dự phòng giảm giá đầu tư tài chính dài hạn (*)</t>
  </si>
  <si>
    <t>259</t>
  </si>
  <si>
    <t>V. TÀI SẢN DÀI HẠN KHÁC</t>
  </si>
  <si>
    <t>260</t>
  </si>
  <si>
    <t>1. Chi phí trả trước dài hạn</t>
  </si>
  <si>
    <t>261</t>
  </si>
  <si>
    <t>11</t>
  </si>
  <si>
    <t>2. Tài sản thuế thu nhập hoãn lại</t>
  </si>
  <si>
    <t>262</t>
  </si>
  <si>
    <t>3. Tài sản dài hạn khác</t>
  </si>
  <si>
    <t>268</t>
  </si>
  <si>
    <t>TỔNG CỘNG TÀI SẢN (270=100+200)</t>
  </si>
  <si>
    <t>270</t>
  </si>
  <si>
    <t>NGUỒN VỐN</t>
  </si>
  <si>
    <t>A. NỢ PHẢI TRẢ (300=310+330)</t>
  </si>
  <si>
    <t>300</t>
  </si>
  <si>
    <t>I. NỢ NGẮN HẠN</t>
  </si>
  <si>
    <t>310</t>
  </si>
  <si>
    <t>1. Vay và nợ ngắn hạn</t>
  </si>
  <si>
    <t>311</t>
  </si>
  <si>
    <t>12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</si>
  <si>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</si>
  <si>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</si>
  <si>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</si>
  <si>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</si>
  <si>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</si>
  <si>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</si>
  <si>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13</t>
  </si>
  <si>
    <t>5. Phải trả người lao động</t>
  </si>
  <si>
    <t>315</t>
  </si>
  <si>
    <t>6. Chi phí phải trả</t>
  </si>
  <si>
    <t>316</t>
  </si>
  <si>
    <t>14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</si>
  <si>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</si>
  <si>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</si>
  <si>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</si>
  <si>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</si>
  <si>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</si>
  <si>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</si>
  <si>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15</t>
  </si>
  <si>
    <t>10. Dự phòng phải trả ngắn hạn</t>
  </si>
  <si>
    <t>320</t>
  </si>
  <si>
    <t>11. Quỹ khen thưởng,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</si>
  <si>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</si>
  <si>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</si>
  <si>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</si>
  <si>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</si>
  <si>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</si>
  <si>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</si>
  <si>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</si>
  <si>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</si>
  <si>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</si>
  <si>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</si>
  <si>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</si>
  <si>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16</t>
  </si>
  <si>
    <t>5. Thuế 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</si>
  <si>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</si>
  <si>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</si>
  <si>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</si>
  <si>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</si>
  <si>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</si>
  <si>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</si>
  <si>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</si>
  <si>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</si>
  <si>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</si>
  <si>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 VỐN CHỦ SỞ HỮU (400=410+430)</t>
  </si>
  <si>
    <t>400</t>
  </si>
  <si>
    <t>I. VỐN CHỦ SỞ HỮU</t>
  </si>
  <si>
    <t>410</t>
  </si>
  <si>
    <t>17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</si>
  <si>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</si>
  <si>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</si>
  <si>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</si>
  <si>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</si>
  <si>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</si>
  <si>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</si>
  <si>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 (*)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</si>
  <si>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</si>
  <si>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</si>
  <si>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</si>
  <si>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</si>
  <si>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</si>
  <si>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</si>
  <si>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</si>
  <si>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</si>
  <si>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</si>
  <si>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</si>
  <si>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</si>
  <si>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chưa phân phối</t>
  </si>
  <si>
    <t>420</t>
  </si>
  <si>
    <t>11. Nguồn vốn đầu tư xây dựng cơ bản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</si>
  <si>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</si>
  <si>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</si>
  <si>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</si>
  <si>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</si>
  <si>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</si>
  <si>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</si>
  <si>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</si>
  <si>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</si>
  <si>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</si>
  <si>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TỔNG CỘNG NGUỒN VỐN (440=300+400)</t>
  </si>
  <si>
    <t>440</t>
  </si>
  <si>
    <t>Người lập biểu</t>
  </si>
  <si>
    <t>Kế toán trưởng</t>
  </si>
  <si>
    <t>Vũ Thị Trà My</t>
  </si>
  <si>
    <t xml:space="preserve">           Mẫu số B 02a – DN</t>
  </si>
  <si>
    <t>(Ban hành theo QĐ số 15/2006/QĐ-BTC</t>
  </si>
  <si>
    <t>Ngày 20/03/2006 của Bộ trưởng BTC)</t>
  </si>
  <si>
    <t>BÁO CÁO KẾT QUẢ HOẠT ĐỘNG KINH DOANH GIỮA NIÊN ĐỘ</t>
  </si>
  <si>
    <t xml:space="preserve">                                                                          </t>
  </si>
  <si>
    <t>Lũy kế từ đầu  năm đến cuối quý này</t>
  </si>
  <si>
    <t>Năm nay</t>
  </si>
  <si>
    <t>Năm trước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</si>
  <si>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</si>
  <si>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</si>
  <si>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</si>
  <si>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</si>
  <si>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</si>
  <si>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4. Giá vốn hàng bán</t>
  </si>
  <si>
    <t>5. Lợi nhuận gộp về bán hàng và cung cấp dịch vụ (20 = 10 - 11)</t>
  </si>
  <si>
    <t>6. Doanh thu hoạt động tài chính</t>
  </si>
  <si>
    <t>7. Chi phí tài chính</t>
  </si>
  <si>
    <t>8. Chi phí bán hàng</t>
  </si>
  <si>
    <t>9. Chi phí quản lý doanh nghiệp</t>
  </si>
  <si>
    <t>10. Lợi nhuận thuần từ hoạt động kinh doanh  {30 = 20 + (21 - 22) - (24 + 25)}</t>
  </si>
  <si>
    <t>11. Thu nhập khác</t>
  </si>
  <si>
    <t>12. Chi phí khác</t>
  </si>
  <si>
    <t>13. Lợi nhuận khác (40 = 31 - 32)</t>
  </si>
  <si>
    <t>14. Tổng lợi nhuận kế toán trước thuế  (50 = 30 + 40)</t>
  </si>
  <si>
    <t>15. Chi phí thuế TNDN hiện hành</t>
  </si>
  <si>
    <t>16. Chi phí thuế TNDN hoãn lại</t>
  </si>
  <si>
    <t>17. Lợi nhuận sau thuế thu nhập doanh nghiệp   (60 = 50 – 51 - 52)</t>
  </si>
  <si>
    <t>18. Lãi cơ bản trên cổ phiếu (*)</t>
  </si>
  <si>
    <t xml:space="preserve">   </t>
  </si>
  <si>
    <t>Tổng Giám đốc</t>
  </si>
  <si>
    <t>(Ký, họ tên)</t>
  </si>
  <si>
    <t>(Ký, họ tên, đóng dấu)</t>
  </si>
  <si>
    <t>Trần Thị Mai Hương</t>
  </si>
  <si>
    <t>Nguyễn Thị Minh Nguyệt</t>
  </si>
  <si>
    <t xml:space="preserve">BÁO CÁO LƯU CHUYỂN TIỀN TỆ </t>
  </si>
  <si>
    <t>Chỉ tiêu</t>
  </si>
  <si>
    <t>TM</t>
  </si>
  <si>
    <t>03</t>
  </si>
  <si>
    <t>04</t>
  </si>
  <si>
    <t>05</t>
  </si>
  <si>
    <t>06</t>
  </si>
  <si>
    <t>08</t>
  </si>
  <si>
    <t>09</t>
  </si>
  <si>
    <t>II. LƯU CHUYỂN TIỀN TỪ HOẠT ĐỘNG ĐẦU TƯ</t>
  </si>
  <si>
    <t>1. Tiền chi mua sắm, xây dựng TSCĐ và các tài sản dài hạn khác</t>
  </si>
  <si>
    <t>2. Tiền thu thanh lý, nhượng bán TSCĐ và các TS dài hạn khác</t>
  </si>
  <si>
    <t>- Tiền thu thanh lý, nhượng bán TSCĐ và các TS dài hạn khác</t>
  </si>
  <si>
    <t>- Tiền chi liên quan đến t/lý, nhượng bán TSCĐ và các TS khác</t>
  </si>
  <si>
    <t>3. Tiền chi cho vay, mua các công cụ nợ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</si>
  <si>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</si>
  <si>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</si>
  <si>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</si>
  <si>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</si>
  <si>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</si>
  <si>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</si>
  <si>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chủ sở hữu</t>
  </si>
  <si>
    <t>2. Tiền chi trả vốn góp cho các chủ sở hữu, mua lại cổ phiếu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</si>
  <si>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</si>
  <si>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</si>
  <si>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</si>
  <si>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</si>
  <si>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</si>
  <si>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</si>
  <si>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</si>
  <si>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</si>
  <si>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- Lãi do đánh giá chênh lệch tỷ giá</t>
  </si>
  <si>
    <t>- Lỗ do đánh giá chênh lệch tỷ giá</t>
  </si>
  <si>
    <t>Tiền và tương đương tiền cuối kỳ (70 = 50+60+61)</t>
  </si>
  <si>
    <t>Quý 3 năm 2013</t>
  </si>
  <si>
    <t>Quý 3</t>
  </si>
  <si>
    <t>(5)</t>
  </si>
  <si>
    <t>(6)</t>
  </si>
  <si>
    <t>Tại ngày 30 tháng 09 năm 2013</t>
  </si>
  <si>
    <t>Mẫu số B-01a/DN</t>
  </si>
  <si>
    <t xml:space="preserve">               Đơn vị tính:Việt Nam đồng</t>
  </si>
  <si>
    <t>Mẫu số B-03a/DN</t>
  </si>
  <si>
    <t>Luỹ kế từ đầu năm đến cuối quý này</t>
  </si>
  <si>
    <t xml:space="preserve"> (Theo phương pháp trực tiếp)</t>
  </si>
  <si>
    <t>1. Tiền thu bán hàng, cung cấp dịch vụ và doanh thu khác</t>
  </si>
  <si>
    <t>2. Tiền chi trả cho người cung cấp hàng hóa và dịch vụ</t>
  </si>
  <si>
    <t>- Tiền chi trả cho người cung cấp hàng hóa và dịch vụ [A]</t>
  </si>
  <si>
    <t>- Tiền chi trả cho người cung cấp hàng hóa và dịch vụ [B]</t>
  </si>
  <si>
    <t>3. Tiền chi trả cho người lao động</t>
  </si>
  <si>
    <t>4. Tiền chi trả lãi</t>
  </si>
  <si>
    <t>5. Tiền chi nộp thuế thu nhập doanh nghiệp</t>
  </si>
  <si>
    <t>6. Tiền thu khác từ hoạt động kinh doanh</t>
  </si>
  <si>
    <t>7. Tiền chi khác cho hoạt động sản xuất kinh doanh</t>
  </si>
  <si>
    <t>Lưu chuyển tiền thuần từ hoạt động kinh doanh</t>
  </si>
  <si>
    <t>I. LƯU CHUYỂN TIỀN TỪ HOẠT ĐỘNG KINH DOANH</t>
  </si>
  <si>
    <t>Tại ngày 30/09/2013</t>
  </si>
  <si>
    <r>
      <t xml:space="preserve">  - Trong đó:</t>
    </r>
    <r>
      <rPr>
        <i/>
        <sz val="12"/>
        <rFont val="Arial"/>
        <family val="2"/>
      </rPr>
      <t xml:space="preserve"> </t>
    </r>
    <r>
      <rPr>
        <i/>
        <sz val="12"/>
        <rFont val="Times New Roman"/>
        <family val="1"/>
      </rPr>
      <t>Chi phí lãi vay</t>
    </r>
  </si>
  <si>
    <t>Tại ngày 01/01/2013</t>
  </si>
  <si>
    <t>Lập ngày 14 tháng 10 năm 2013</t>
  </si>
  <si>
    <t>Trần Thị Mai Hương               Nguyễn Thị Minh Nguyệt</t>
  </si>
  <si>
    <t>Lập, ngày 14 tháng 10 năm 2013</t>
  </si>
  <si>
    <r>
      <t xml:space="preserve">Người lập biểu
</t>
    </r>
    <r>
      <rPr>
        <i/>
        <sz val="12"/>
        <rFont val="Times New Roman"/>
        <family val="1"/>
      </rPr>
      <t>(Ký, họ tên)</t>
    </r>
  </si>
  <si>
    <r>
      <t xml:space="preserve">       Kế toán trưởng                            Tổng Giám đốc
             </t>
    </r>
    <r>
      <rPr>
        <i/>
        <sz val="12"/>
        <rFont val="Times New Roman"/>
        <family val="1"/>
      </rPr>
      <t xml:space="preserve"> (Ký, họ tên)                          (Ký, họ tên, đóng dấu)
     </t>
    </r>
  </si>
  <si>
    <r>
      <t xml:space="preserve">       Kế toán trưởng
         </t>
    </r>
    <r>
      <rPr>
        <i/>
        <sz val="12"/>
        <rFont val="Times New Roman"/>
        <family val="1"/>
      </rPr>
      <t>(Ký, họ tên)</t>
    </r>
  </si>
  <si>
    <r>
      <t xml:space="preserve">    Tổng giám đốc
</t>
    </r>
    <r>
      <rPr>
        <i/>
        <sz val="12"/>
        <rFont val="Times New Roman"/>
        <family val="1"/>
      </rPr>
      <t>(Ký, họ tên, đóng dấu)</t>
    </r>
  </si>
  <si>
    <t>Trần Thị Mai Hương                   Nguyễn Thị Minh Nguyệt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</si>
</sst>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(* #,##0_);_(* \(#,##0\);_(* &quot;-&quot;??_);_(@_)"/>
    <numFmt numFmtId="174" formatCode="###,###,###,###.##"/>
    <numFmt numFmtId="175" formatCode="###,###,###,###"/>
  </numFmts>
  <fonts count="1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sz val="10"/>
      <name val="Microsoft Sans Serif"/>
      <family val="0"/>
    </font>
    <font>
      <i/>
      <sz val="12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 vertical="top"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2" fillId="0" borderId="2" xfId="0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2" fontId="2" fillId="0" borderId="2" xfId="15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172" fontId="2" fillId="0" borderId="3" xfId="15" applyNumberFormat="1" applyFont="1" applyBorder="1" applyAlignment="1">
      <alignment vertical="top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 wrapText="1"/>
    </xf>
    <xf numFmtId="172" fontId="2" fillId="0" borderId="4" xfId="15" applyNumberFormat="1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top" wrapText="1"/>
    </xf>
    <xf numFmtId="172" fontId="1" fillId="0" borderId="4" xfId="15" applyNumberFormat="1" applyFont="1" applyBorder="1" applyAlignment="1">
      <alignment vertical="top"/>
    </xf>
    <xf numFmtId="172" fontId="1" fillId="0" borderId="4" xfId="15" applyNumberFormat="1" applyFont="1" applyFill="1" applyBorder="1" applyAlignment="1">
      <alignment vertical="top"/>
    </xf>
    <xf numFmtId="173" fontId="1" fillId="0" borderId="4" xfId="15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 wrapText="1"/>
    </xf>
    <xf numFmtId="172" fontId="1" fillId="0" borderId="5" xfId="15" applyNumberFormat="1" applyFont="1" applyBorder="1" applyAlignment="1">
      <alignment vertical="top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172" fontId="2" fillId="0" borderId="1" xfId="15" applyNumberFormat="1" applyFont="1" applyBorder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74" fontId="1" fillId="0" borderId="0" xfId="0" applyNumberFormat="1" applyFont="1" applyAlignment="1">
      <alignment vertical="top"/>
    </xf>
    <xf numFmtId="174" fontId="5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172" fontId="1" fillId="0" borderId="0" xfId="15" applyNumberFormat="1" applyFont="1" applyFill="1" applyAlignment="1">
      <alignment/>
    </xf>
    <xf numFmtId="172" fontId="1" fillId="0" borderId="0" xfId="15" applyNumberFormat="1" applyFont="1" applyAlignment="1">
      <alignment/>
    </xf>
    <xf numFmtId="0" fontId="2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72" fontId="2" fillId="0" borderId="1" xfId="15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172" fontId="2" fillId="0" borderId="1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2" fontId="1" fillId="0" borderId="4" xfId="15" applyNumberFormat="1" applyFont="1" applyFill="1" applyBorder="1" applyAlignment="1">
      <alignment/>
    </xf>
    <xf numFmtId="172" fontId="2" fillId="0" borderId="4" xfId="15" applyNumberFormat="1" applyFont="1" applyFill="1" applyBorder="1" applyAlignment="1">
      <alignment/>
    </xf>
    <xf numFmtId="175" fontId="1" fillId="0" borderId="4" xfId="0" applyNumberFormat="1" applyFont="1" applyBorder="1" applyAlignment="1">
      <alignment vertical="top"/>
    </xf>
    <xf numFmtId="172" fontId="1" fillId="0" borderId="0" xfId="15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75" fontId="1" fillId="0" borderId="10" xfId="0" applyNumberFormat="1" applyFont="1" applyBorder="1" applyAlignment="1">
      <alignment horizontal="right"/>
    </xf>
    <xf numFmtId="175" fontId="1" fillId="0" borderId="0" xfId="19" applyNumberFormat="1" applyFont="1" applyAlignment="1">
      <alignment vertical="top"/>
      <protection/>
    </xf>
    <xf numFmtId="175" fontId="1" fillId="0" borderId="1" xfId="19" applyNumberFormat="1" applyFont="1" applyBorder="1" applyAlignment="1">
      <alignment vertical="top"/>
      <protection/>
    </xf>
    <xf numFmtId="172" fontId="1" fillId="0" borderId="11" xfId="15" applyNumberFormat="1" applyFont="1" applyBorder="1" applyAlignment="1">
      <alignment horizontal="right" wrapText="1"/>
    </xf>
    <xf numFmtId="172" fontId="1" fillId="0" borderId="1" xfId="15" applyNumberFormat="1" applyFont="1" applyBorder="1" applyAlignment="1">
      <alignment horizontal="right" wrapText="1"/>
    </xf>
    <xf numFmtId="0" fontId="2" fillId="0" borderId="9" xfId="0" applyFont="1" applyBorder="1" applyAlignment="1">
      <alignment horizontal="justify" vertical="top" wrapText="1"/>
    </xf>
    <xf numFmtId="172" fontId="2" fillId="0" borderId="11" xfId="15" applyNumberFormat="1" applyFont="1" applyBorder="1" applyAlignment="1">
      <alignment horizontal="right" wrapText="1"/>
    </xf>
    <xf numFmtId="172" fontId="2" fillId="0" borderId="1" xfId="15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top" wrapText="1"/>
    </xf>
    <xf numFmtId="175" fontId="1" fillId="0" borderId="1" xfId="0" applyNumberFormat="1" applyFont="1" applyBorder="1" applyAlignment="1">
      <alignment horizontal="right"/>
    </xf>
    <xf numFmtId="0" fontId="5" fillId="0" borderId="9" xfId="0" applyFont="1" applyBorder="1" applyAlignment="1">
      <alignment horizontal="justify" vertical="top" wrapText="1"/>
    </xf>
    <xf numFmtId="173" fontId="2" fillId="0" borderId="4" xfId="15" applyNumberFormat="1" applyFont="1" applyFill="1" applyBorder="1" applyAlignment="1">
      <alignment horizontal="center"/>
    </xf>
    <xf numFmtId="173" fontId="1" fillId="0" borderId="1" xfId="15" applyNumberFormat="1" applyFont="1" applyFill="1" applyBorder="1" applyAlignment="1">
      <alignment horizontal="center"/>
    </xf>
    <xf numFmtId="173" fontId="2" fillId="0" borderId="13" xfId="15" applyNumberFormat="1" applyFont="1" applyFill="1" applyBorder="1" applyAlignment="1">
      <alignment horizontal="center"/>
    </xf>
    <xf numFmtId="172" fontId="1" fillId="0" borderId="14" xfId="15" applyNumberFormat="1" applyFont="1" applyBorder="1" applyAlignment="1">
      <alignment horizontal="right" wrapText="1"/>
    </xf>
    <xf numFmtId="172" fontId="2" fillId="0" borderId="14" xfId="15" applyNumberFormat="1" applyFont="1" applyBorder="1" applyAlignment="1">
      <alignment horizontal="right" wrapText="1"/>
    </xf>
    <xf numFmtId="172" fontId="2" fillId="0" borderId="9" xfId="15" applyNumberFormat="1" applyFont="1" applyBorder="1" applyAlignment="1">
      <alignment horizontal="center" vertical="top" wrapText="1"/>
    </xf>
    <xf numFmtId="172" fontId="2" fillId="0" borderId="9" xfId="15" applyNumberFormat="1" applyFont="1" applyBorder="1" applyAlignment="1">
      <alignment horizontal="justify" vertical="top" wrapText="1"/>
    </xf>
    <xf numFmtId="172" fontId="2" fillId="0" borderId="15" xfId="15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72" fontId="2" fillId="0" borderId="1" xfId="15" applyNumberFormat="1" applyFont="1" applyFill="1" applyBorder="1" applyAlignment="1">
      <alignment horizontal="center" vertical="center"/>
    </xf>
    <xf numFmtId="172" fontId="2" fillId="0" borderId="1" xfId="15" applyNumberFormat="1" applyFont="1" applyBorder="1" applyAlignment="1">
      <alignment horizontal="center" vertical="center"/>
    </xf>
    <xf numFmtId="172" fontId="1" fillId="0" borderId="0" xfId="15" applyNumberFormat="1" applyFont="1" applyAlignment="1">
      <alignment vertical="top"/>
    </xf>
    <xf numFmtId="172" fontId="1" fillId="0" borderId="0" xfId="15" applyNumberFormat="1" applyFont="1" applyBorder="1" applyAlignment="1">
      <alignment vertical="top"/>
    </xf>
    <xf numFmtId="172" fontId="2" fillId="0" borderId="0" xfId="15" applyNumberFormat="1" applyFont="1" applyAlignment="1">
      <alignment vertical="top"/>
    </xf>
    <xf numFmtId="49" fontId="1" fillId="0" borderId="1" xfId="0" applyNumberFormat="1" applyFont="1" applyBorder="1" applyAlignment="1">
      <alignment horizontal="left" vertical="top" wrapText="1"/>
    </xf>
    <xf numFmtId="172" fontId="1" fillId="0" borderId="0" xfId="15" applyNumberFormat="1" applyFont="1" applyAlignment="1">
      <alignment vertical="top"/>
    </xf>
    <xf numFmtId="172" fontId="2" fillId="0" borderId="1" xfId="15" applyNumberFormat="1" applyFont="1" applyFill="1" applyBorder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/>
    </xf>
    <xf numFmtId="172" fontId="1" fillId="0" borderId="1" xfId="15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172" fontId="1" fillId="0" borderId="1" xfId="15" applyNumberFormat="1" applyFont="1" applyBorder="1" applyAlignment="1">
      <alignment/>
    </xf>
    <xf numFmtId="0" fontId="2" fillId="0" borderId="1" xfId="0" applyFont="1" applyBorder="1" applyAlignment="1" quotePrefix="1">
      <alignment horizontal="center"/>
    </xf>
    <xf numFmtId="175" fontId="2" fillId="0" borderId="1" xfId="0" applyNumberFormat="1" applyFont="1" applyBorder="1" applyAlignment="1">
      <alignment vertical="top"/>
    </xf>
    <xf numFmtId="175" fontId="1" fillId="0" borderId="0" xfId="0" applyNumberFormat="1" applyFont="1" applyFill="1" applyAlignment="1">
      <alignment/>
    </xf>
    <xf numFmtId="172" fontId="13" fillId="0" borderId="14" xfId="15" applyNumberFormat="1" applyFont="1" applyBorder="1" applyAlignment="1">
      <alignment horizontal="right" wrapText="1"/>
    </xf>
    <xf numFmtId="172" fontId="13" fillId="0" borderId="9" xfId="15" applyNumberFormat="1" applyFont="1" applyBorder="1" applyAlignment="1">
      <alignment horizontal="justify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172" fontId="14" fillId="0" borderId="12" xfId="15" applyNumberFormat="1" applyFont="1" applyBorder="1" applyAlignment="1">
      <alignment horizontal="right" wrapText="1"/>
    </xf>
    <xf numFmtId="172" fontId="14" fillId="0" borderId="18" xfId="15" applyNumberFormat="1" applyFont="1" applyBorder="1" applyAlignment="1">
      <alignment horizontal="right" wrapText="1"/>
    </xf>
    <xf numFmtId="172" fontId="13" fillId="0" borderId="1" xfId="15" applyNumberFormat="1" applyFont="1" applyBorder="1" applyAlignment="1">
      <alignment horizontal="right" wrapText="1"/>
    </xf>
    <xf numFmtId="175" fontId="14" fillId="0" borderId="1" xfId="19" applyNumberFormat="1" applyFont="1" applyBorder="1" applyAlignment="1">
      <alignment vertical="top"/>
      <protection/>
    </xf>
    <xf numFmtId="172" fontId="13" fillId="0" borderId="18" xfId="15" applyNumberFormat="1" applyFont="1" applyBorder="1" applyAlignment="1">
      <alignment horizontal="right" wrapText="1"/>
    </xf>
    <xf numFmtId="0" fontId="15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73" fontId="2" fillId="0" borderId="1" xfId="15" applyNumberFormat="1" applyFont="1" applyFill="1" applyBorder="1" applyAlignment="1">
      <alignment horizontal="center"/>
    </xf>
    <xf numFmtId="174" fontId="2" fillId="0" borderId="0" xfId="0" applyNumberFormat="1" applyFont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172" fontId="2" fillId="0" borderId="19" xfId="15" applyNumberFormat="1" applyFont="1" applyFill="1" applyBorder="1" applyAlignment="1">
      <alignment horizontal="center" vertical="center"/>
    </xf>
    <xf numFmtId="172" fontId="2" fillId="0" borderId="20" xfId="15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QK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tserver\KE%20TOAN\Bao%20cao%20thue\2013\BCTC%20Q2.2013\BCTC%20Q2.FIT\BCTC.F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tserver\KE%20TOAN\Bao%20cao%20thue\2013\BCTC%20Q2.2013\BCTC%20Q2.FIT\BCTCQ2.F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KQKD"/>
      <sheetName val="LCTT"/>
    </sheetNames>
    <sheetDataSet>
      <sheetData sheetId="2">
        <row r="48">
          <cell r="D48">
            <v>870992951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KQKD"/>
      <sheetName val="LC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workbookViewId="0" topLeftCell="A1">
      <selection activeCell="M13" sqref="M13"/>
    </sheetView>
  </sheetViews>
  <sheetFormatPr defaultColWidth="9.140625" defaultRowHeight="12.75"/>
  <cols>
    <col min="1" max="1" width="5.00390625" style="1" customWidth="1"/>
    <col min="2" max="2" width="46.57421875" style="1" customWidth="1"/>
    <col min="3" max="3" width="7.28125" style="1" customWidth="1"/>
    <col min="4" max="4" width="7.57421875" style="1" customWidth="1"/>
    <col min="5" max="5" width="21.57421875" style="1" customWidth="1"/>
    <col min="6" max="6" width="21.00390625" style="1" customWidth="1"/>
    <col min="7" max="16384" width="9.140625" style="1" customWidth="1"/>
  </cols>
  <sheetData>
    <row r="1" spans="2:6" ht="15.75">
      <c r="B1" s="2" t="s">
        <v>0</v>
      </c>
      <c r="E1" s="127" t="s">
        <v>297</v>
      </c>
      <c r="F1" s="127"/>
    </row>
    <row r="2" spans="2:6" ht="41.25" customHeight="1">
      <c r="B2" s="2" t="s">
        <v>1</v>
      </c>
      <c r="E2" s="128" t="s">
        <v>2</v>
      </c>
      <c r="F2" s="128"/>
    </row>
    <row r="3" ht="15.75">
      <c r="B3" s="2"/>
    </row>
    <row r="4" spans="2:6" ht="18.75">
      <c r="B4" s="129" t="s">
        <v>3</v>
      </c>
      <c r="C4" s="129"/>
      <c r="D4" s="129"/>
      <c r="E4" s="129"/>
      <c r="F4" s="129"/>
    </row>
    <row r="5" spans="2:6" ht="15.75">
      <c r="B5" s="130" t="s">
        <v>292</v>
      </c>
      <c r="C5" s="130"/>
      <c r="D5" s="130"/>
      <c r="E5" s="130"/>
      <c r="F5" s="130"/>
    </row>
    <row r="6" spans="1:6" ht="15.75">
      <c r="A6" s="131" t="s">
        <v>296</v>
      </c>
      <c r="B6" s="131"/>
      <c r="C6" s="131"/>
      <c r="D6" s="131"/>
      <c r="E6" s="131"/>
      <c r="F6" s="131"/>
    </row>
    <row r="7" spans="2:6" ht="15.75">
      <c r="B7" s="3"/>
      <c r="C7" s="3"/>
      <c r="D7" s="3"/>
      <c r="E7" s="126" t="s">
        <v>4</v>
      </c>
      <c r="F7" s="126"/>
    </row>
    <row r="8" spans="2:4" ht="15.75">
      <c r="B8" s="3"/>
      <c r="C8" s="3"/>
      <c r="D8" s="3"/>
    </row>
    <row r="9" spans="1:6" ht="31.5">
      <c r="A9" s="4" t="s">
        <v>5</v>
      </c>
      <c r="B9" s="5" t="s">
        <v>6</v>
      </c>
      <c r="C9" s="5" t="s">
        <v>7</v>
      </c>
      <c r="D9" s="5" t="s">
        <v>8</v>
      </c>
      <c r="E9" s="5" t="s">
        <v>313</v>
      </c>
      <c r="F9" s="5" t="s">
        <v>315</v>
      </c>
    </row>
    <row r="10" spans="1:6" ht="15.75">
      <c r="A10" s="6" t="s">
        <v>9</v>
      </c>
      <c r="B10" s="7" t="s">
        <v>10</v>
      </c>
      <c r="C10" s="7" t="s">
        <v>11</v>
      </c>
      <c r="D10" s="7" t="s">
        <v>12</v>
      </c>
      <c r="E10" s="7" t="s">
        <v>294</v>
      </c>
      <c r="F10" s="7" t="s">
        <v>295</v>
      </c>
    </row>
    <row r="11" spans="1:6" ht="15.75">
      <c r="A11" s="4"/>
      <c r="B11" s="8" t="s">
        <v>13</v>
      </c>
      <c r="C11" s="8"/>
      <c r="D11" s="8"/>
      <c r="E11" s="9"/>
      <c r="F11" s="8"/>
    </row>
    <row r="12" spans="1:6" s="14" customFormat="1" ht="31.5">
      <c r="A12" s="10" t="s">
        <v>14</v>
      </c>
      <c r="B12" s="11" t="s">
        <v>15</v>
      </c>
      <c r="C12" s="12" t="s">
        <v>16</v>
      </c>
      <c r="D12" s="12" t="s">
        <v>17</v>
      </c>
      <c r="E12" s="13">
        <f>E13+E16+E19+E26+E29</f>
        <v>1106307465308</v>
      </c>
      <c r="F12" s="13">
        <f>F13+F16+F19+F26+F29</f>
        <v>1689682570770</v>
      </c>
    </row>
    <row r="13" spans="1:6" s="14" customFormat="1" ht="31.5">
      <c r="A13" s="15" t="s">
        <v>18</v>
      </c>
      <c r="B13" s="16" t="s">
        <v>19</v>
      </c>
      <c r="C13" s="17" t="s">
        <v>20</v>
      </c>
      <c r="D13" s="17" t="s">
        <v>17</v>
      </c>
      <c r="E13" s="18">
        <f>E14+E15</f>
        <v>3480156809</v>
      </c>
      <c r="F13" s="18">
        <f>F14+F15</f>
        <v>870992951</v>
      </c>
    </row>
    <row r="14" spans="1:6" ht="15.75">
      <c r="A14" s="19">
        <v>1</v>
      </c>
      <c r="B14" s="20" t="s">
        <v>21</v>
      </c>
      <c r="C14" s="21" t="s">
        <v>22</v>
      </c>
      <c r="D14" s="17" t="s">
        <v>23</v>
      </c>
      <c r="E14" s="22">
        <v>3480156809</v>
      </c>
      <c r="F14" s="22">
        <v>870992951</v>
      </c>
    </row>
    <row r="15" spans="1:6" ht="15.75">
      <c r="A15" s="19">
        <v>2</v>
      </c>
      <c r="B15" s="20" t="s">
        <v>24</v>
      </c>
      <c r="C15" s="21" t="s">
        <v>25</v>
      </c>
      <c r="D15" s="21" t="s">
        <v>17</v>
      </c>
      <c r="E15" s="22"/>
      <c r="F15" s="22"/>
    </row>
    <row r="16" spans="1:6" s="14" customFormat="1" ht="31.5">
      <c r="A16" s="15" t="s">
        <v>26</v>
      </c>
      <c r="B16" s="16" t="s">
        <v>27</v>
      </c>
      <c r="C16" s="17" t="s">
        <v>28</v>
      </c>
      <c r="D16" s="17" t="s">
        <v>29</v>
      </c>
      <c r="E16" s="18">
        <f>E17+E18</f>
        <v>1017162849719</v>
      </c>
      <c r="F16" s="18">
        <f>F17+F18</f>
        <v>1588801123526</v>
      </c>
    </row>
    <row r="17" spans="1:6" ht="15.75">
      <c r="A17" s="19">
        <v>1</v>
      </c>
      <c r="B17" s="20" t="s">
        <v>30</v>
      </c>
      <c r="C17" s="21" t="s">
        <v>31</v>
      </c>
      <c r="D17" s="21" t="s">
        <v>17</v>
      </c>
      <c r="E17" s="23">
        <v>1017947590721</v>
      </c>
      <c r="F17" s="22">
        <v>1588801123526</v>
      </c>
    </row>
    <row r="18" spans="1:6" ht="15.75">
      <c r="A18" s="19">
        <v>2</v>
      </c>
      <c r="B18" s="20" t="s">
        <v>32</v>
      </c>
      <c r="C18" s="21" t="s">
        <v>33</v>
      </c>
      <c r="D18" s="21" t="s">
        <v>17</v>
      </c>
      <c r="E18" s="24">
        <v>-784741002</v>
      </c>
      <c r="F18" s="22"/>
    </row>
    <row r="19" spans="1:6" s="14" customFormat="1" ht="15.75">
      <c r="A19" s="15" t="s">
        <v>34</v>
      </c>
      <c r="B19" s="16" t="s">
        <v>35</v>
      </c>
      <c r="C19" s="17" t="s">
        <v>36</v>
      </c>
      <c r="D19" s="17" t="s">
        <v>17</v>
      </c>
      <c r="E19" s="18">
        <f>E20+E21+E22+E23+E24+E25</f>
        <v>84107682488</v>
      </c>
      <c r="F19" s="18">
        <f>F20+F21+F22+F23+F24+F25</f>
        <v>95377418233</v>
      </c>
    </row>
    <row r="20" spans="1:6" ht="15.75">
      <c r="A20" s="19">
        <v>1</v>
      </c>
      <c r="B20" s="20" t="s">
        <v>37</v>
      </c>
      <c r="C20" s="21" t="s">
        <v>38</v>
      </c>
      <c r="D20" s="21" t="s">
        <v>17</v>
      </c>
      <c r="E20" s="22">
        <v>24998126838</v>
      </c>
      <c r="F20" s="22">
        <v>40730727411</v>
      </c>
    </row>
    <row r="21" spans="1:6" ht="15.75">
      <c r="A21" s="19">
        <v>2</v>
      </c>
      <c r="B21" s="20" t="s">
        <v>39</v>
      </c>
      <c r="C21" s="21" t="s">
        <v>40</v>
      </c>
      <c r="D21" s="21" t="s">
        <v>17</v>
      </c>
      <c r="E21" s="22">
        <v>4284053620</v>
      </c>
      <c r="F21" s="22">
        <v>19808084420</v>
      </c>
    </row>
    <row r="22" spans="1:6" ht="15.75">
      <c r="A22" s="19">
        <v>3</v>
      </c>
      <c r="B22" s="20" t="s">
        <v>41</v>
      </c>
      <c r="C22" s="21" t="s">
        <v>42</v>
      </c>
      <c r="D22" s="21" t="s">
        <v>17</v>
      </c>
      <c r="E22" s="22"/>
      <c r="F22" s="22"/>
    </row>
    <row r="23" spans="1:6" ht="15.75" customHeight="1">
      <c r="A23" s="19">
        <v>4</v>
      </c>
      <c r="B23" s="20" t="s">
        <v>43</v>
      </c>
      <c r="C23" s="21" t="s">
        <v>44</v>
      </c>
      <c r="D23" s="21" t="s">
        <v>17</v>
      </c>
      <c r="E23" s="22"/>
      <c r="F23" s="22"/>
    </row>
    <row r="24" spans="1:6" ht="15.75">
      <c r="A24" s="19">
        <v>5</v>
      </c>
      <c r="B24" s="20" t="s">
        <v>45</v>
      </c>
      <c r="C24" s="21" t="s">
        <v>46</v>
      </c>
      <c r="D24" s="21" t="s">
        <v>47</v>
      </c>
      <c r="E24" s="22">
        <v>54893063117</v>
      </c>
      <c r="F24" s="22">
        <v>34892506402</v>
      </c>
    </row>
    <row r="25" spans="1:6" ht="15.75">
      <c r="A25" s="19">
        <v>6</v>
      </c>
      <c r="B25" s="20" t="s">
        <v>48</v>
      </c>
      <c r="C25" s="21" t="s">
        <v>49</v>
      </c>
      <c r="D25" s="21" t="s">
        <v>17</v>
      </c>
      <c r="E25" s="24">
        <v>-67561087</v>
      </c>
      <c r="F25" s="24">
        <v>-53900000</v>
      </c>
    </row>
    <row r="26" spans="1:6" s="14" customFormat="1" ht="15.75">
      <c r="A26" s="15" t="s">
        <v>50</v>
      </c>
      <c r="B26" s="16" t="s">
        <v>51</v>
      </c>
      <c r="C26" s="17" t="s">
        <v>52</v>
      </c>
      <c r="D26" s="17" t="s">
        <v>17</v>
      </c>
      <c r="E26" s="18">
        <f>E27+E28</f>
        <v>0</v>
      </c>
      <c r="F26" s="18">
        <f>F27+F28</f>
        <v>0</v>
      </c>
    </row>
    <row r="27" spans="1:6" ht="15.75">
      <c r="A27" s="19">
        <v>1</v>
      </c>
      <c r="B27" s="20" t="s">
        <v>53</v>
      </c>
      <c r="C27" s="21" t="s">
        <v>54</v>
      </c>
      <c r="D27" s="21"/>
      <c r="E27" s="22"/>
      <c r="F27" s="22"/>
    </row>
    <row r="28" spans="1:6" ht="15.75">
      <c r="A28" s="19">
        <v>2</v>
      </c>
      <c r="B28" s="20" t="s">
        <v>55</v>
      </c>
      <c r="C28" s="21" t="s">
        <v>56</v>
      </c>
      <c r="D28" s="21" t="s">
        <v>17</v>
      </c>
      <c r="E28" s="22"/>
      <c r="F28" s="22"/>
    </row>
    <row r="29" spans="1:6" s="14" customFormat="1" ht="15.75">
      <c r="A29" s="15" t="s">
        <v>57</v>
      </c>
      <c r="B29" s="16" t="s">
        <v>58</v>
      </c>
      <c r="C29" s="17" t="s">
        <v>59</v>
      </c>
      <c r="D29" s="17" t="s">
        <v>17</v>
      </c>
      <c r="E29" s="18">
        <f>E30+E31+E32+E33</f>
        <v>1556776292</v>
      </c>
      <c r="F29" s="18">
        <f>F30+F31+F32+F33</f>
        <v>4633036060</v>
      </c>
    </row>
    <row r="30" spans="1:6" ht="15.75">
      <c r="A30" s="19">
        <v>1</v>
      </c>
      <c r="B30" s="20" t="s">
        <v>60</v>
      </c>
      <c r="C30" s="21" t="s">
        <v>61</v>
      </c>
      <c r="D30" s="21" t="s">
        <v>17</v>
      </c>
      <c r="E30" s="22">
        <v>239546306</v>
      </c>
      <c r="F30" s="22">
        <v>1453290290</v>
      </c>
    </row>
    <row r="31" spans="1:6" ht="15.75">
      <c r="A31" s="19">
        <v>2</v>
      </c>
      <c r="B31" s="20" t="s">
        <v>62</v>
      </c>
      <c r="C31" s="21" t="s">
        <v>63</v>
      </c>
      <c r="D31" s="21" t="s">
        <v>17</v>
      </c>
      <c r="E31" s="22">
        <v>1300529986</v>
      </c>
      <c r="F31" s="22">
        <v>3079717770</v>
      </c>
    </row>
    <row r="32" spans="1:6" ht="15.75">
      <c r="A32" s="19">
        <v>3</v>
      </c>
      <c r="B32" s="20" t="s">
        <v>64</v>
      </c>
      <c r="C32" s="21" t="s">
        <v>65</v>
      </c>
      <c r="D32" s="21"/>
      <c r="E32" s="22"/>
      <c r="F32" s="22"/>
    </row>
    <row r="33" spans="1:6" ht="15.75">
      <c r="A33" s="19">
        <v>4</v>
      </c>
      <c r="B33" s="20" t="s">
        <v>66</v>
      </c>
      <c r="C33" s="21" t="s">
        <v>67</v>
      </c>
      <c r="D33" s="21" t="s">
        <v>17</v>
      </c>
      <c r="E33" s="22">
        <v>16700000</v>
      </c>
      <c r="F33" s="22">
        <v>100028000</v>
      </c>
    </row>
    <row r="34" spans="1:6" s="14" customFormat="1" ht="31.5">
      <c r="A34" s="15" t="s">
        <v>68</v>
      </c>
      <c r="B34" s="16" t="s">
        <v>69</v>
      </c>
      <c r="C34" s="17" t="s">
        <v>70</v>
      </c>
      <c r="D34" s="17" t="s">
        <v>17</v>
      </c>
      <c r="E34" s="18">
        <f>E35+E41+E52+E55+E60</f>
        <v>204139890880</v>
      </c>
      <c r="F34" s="18">
        <f>F35+F41+F52+F55+F60</f>
        <v>176237543107</v>
      </c>
    </row>
    <row r="35" spans="1:6" s="14" customFormat="1" ht="15.75">
      <c r="A35" s="15" t="s">
        <v>18</v>
      </c>
      <c r="B35" s="16" t="s">
        <v>71</v>
      </c>
      <c r="C35" s="17" t="s">
        <v>72</v>
      </c>
      <c r="D35" s="17" t="s">
        <v>17</v>
      </c>
      <c r="E35" s="18">
        <f>E36+E37+E38+E39+E40</f>
        <v>0</v>
      </c>
      <c r="F35" s="18">
        <f>F36+F37+F38+F39+F40</f>
        <v>0</v>
      </c>
    </row>
    <row r="36" spans="1:6" ht="15.75">
      <c r="A36" s="19">
        <v>1</v>
      </c>
      <c r="B36" s="20" t="s">
        <v>73</v>
      </c>
      <c r="C36" s="21" t="s">
        <v>74</v>
      </c>
      <c r="D36" s="21" t="s">
        <v>17</v>
      </c>
      <c r="E36" s="22"/>
      <c r="F36" s="22"/>
    </row>
    <row r="37" spans="1:6" ht="15.75">
      <c r="A37" s="19">
        <v>2</v>
      </c>
      <c r="B37" s="20" t="s">
        <v>75</v>
      </c>
      <c r="C37" s="21" t="s">
        <v>76</v>
      </c>
      <c r="D37" s="21"/>
      <c r="E37" s="22"/>
      <c r="F37" s="22"/>
    </row>
    <row r="38" spans="1:6" ht="15.75">
      <c r="A38" s="19">
        <v>3</v>
      </c>
      <c r="B38" s="20" t="s">
        <v>77</v>
      </c>
      <c r="C38" s="21" t="s">
        <v>78</v>
      </c>
      <c r="D38" s="21"/>
      <c r="E38" s="22"/>
      <c r="F38" s="22"/>
    </row>
    <row r="39" spans="1:6" ht="15.75">
      <c r="A39" s="19">
        <v>4</v>
      </c>
      <c r="B39" s="20" t="s">
        <v>79</v>
      </c>
      <c r="C39" s="21" t="s">
        <v>80</v>
      </c>
      <c r="D39" s="21"/>
      <c r="E39" s="22"/>
      <c r="F39" s="22"/>
    </row>
    <row r="40" spans="1:6" ht="15.75">
      <c r="A40" s="19">
        <v>5</v>
      </c>
      <c r="B40" s="20" t="s">
        <v>81</v>
      </c>
      <c r="C40" s="21" t="s">
        <v>82</v>
      </c>
      <c r="D40" s="21" t="s">
        <v>17</v>
      </c>
      <c r="E40" s="22"/>
      <c r="F40" s="22"/>
    </row>
    <row r="41" spans="1:6" s="14" customFormat="1" ht="15.75">
      <c r="A41" s="15" t="s">
        <v>26</v>
      </c>
      <c r="B41" s="16" t="s">
        <v>83</v>
      </c>
      <c r="C41" s="17" t="s">
        <v>84</v>
      </c>
      <c r="D41" s="17" t="s">
        <v>17</v>
      </c>
      <c r="E41" s="18">
        <f>E42+E45+E48+E51</f>
        <v>10185890538</v>
      </c>
      <c r="F41" s="18">
        <f>F42+F45+F48+F51</f>
        <v>10986144737</v>
      </c>
    </row>
    <row r="42" spans="1:6" ht="15.75">
      <c r="A42" s="19">
        <v>1</v>
      </c>
      <c r="B42" s="20" t="s">
        <v>85</v>
      </c>
      <c r="C42" s="21" t="s">
        <v>86</v>
      </c>
      <c r="D42" s="21" t="s">
        <v>87</v>
      </c>
      <c r="E42" s="22">
        <f>E43+E44</f>
        <v>10185890538</v>
      </c>
      <c r="F42" s="22">
        <f>F43+F44</f>
        <v>10986144737</v>
      </c>
    </row>
    <row r="43" spans="1:6" ht="15.75">
      <c r="A43" s="19" t="s">
        <v>88</v>
      </c>
      <c r="B43" s="20" t="s">
        <v>89</v>
      </c>
      <c r="C43" s="21" t="s">
        <v>90</v>
      </c>
      <c r="D43" s="21" t="s">
        <v>17</v>
      </c>
      <c r="E43" s="22">
        <v>12004192721</v>
      </c>
      <c r="F43" s="22">
        <v>13203736611</v>
      </c>
    </row>
    <row r="44" spans="1:6" ht="15.75">
      <c r="A44" s="19" t="s">
        <v>88</v>
      </c>
      <c r="B44" s="20" t="s">
        <v>91</v>
      </c>
      <c r="C44" s="21" t="s">
        <v>92</v>
      </c>
      <c r="D44" s="21" t="s">
        <v>17</v>
      </c>
      <c r="E44" s="24">
        <v>-1818302183</v>
      </c>
      <c r="F44" s="24">
        <v>-2217591874</v>
      </c>
    </row>
    <row r="45" spans="1:6" ht="15.75">
      <c r="A45" s="19">
        <v>2</v>
      </c>
      <c r="B45" s="20" t="s">
        <v>93</v>
      </c>
      <c r="C45" s="21" t="s">
        <v>94</v>
      </c>
      <c r="D45" s="21"/>
      <c r="E45" s="22">
        <f>E46+E47</f>
        <v>0</v>
      </c>
      <c r="F45" s="22">
        <f>F46+F47</f>
        <v>0</v>
      </c>
    </row>
    <row r="46" spans="1:6" s="14" customFormat="1" ht="15.75">
      <c r="A46" s="15" t="s">
        <v>88</v>
      </c>
      <c r="B46" s="20" t="s">
        <v>89</v>
      </c>
      <c r="C46" s="21" t="s">
        <v>95</v>
      </c>
      <c r="D46" s="21" t="s">
        <v>17</v>
      </c>
      <c r="E46" s="22"/>
      <c r="F46" s="22"/>
    </row>
    <row r="47" spans="1:6" ht="15.75">
      <c r="A47" s="19" t="s">
        <v>88</v>
      </c>
      <c r="B47" s="20" t="s">
        <v>91</v>
      </c>
      <c r="C47" s="21" t="s">
        <v>96</v>
      </c>
      <c r="D47" s="21" t="s">
        <v>17</v>
      </c>
      <c r="E47" s="22"/>
      <c r="F47" s="22"/>
    </row>
    <row r="48" spans="1:6" ht="15.75">
      <c r="A48" s="19">
        <v>3</v>
      </c>
      <c r="B48" s="20" t="s">
        <v>97</v>
      </c>
      <c r="C48" s="21" t="s">
        <v>98</v>
      </c>
      <c r="D48" s="21"/>
      <c r="E48" s="22">
        <f>E49+E50</f>
        <v>0</v>
      </c>
      <c r="F48" s="22">
        <f>F49+F50</f>
        <v>0</v>
      </c>
    </row>
    <row r="49" spans="1:6" ht="15.75">
      <c r="A49" s="19" t="s">
        <v>88</v>
      </c>
      <c r="B49" s="20" t="s">
        <v>89</v>
      </c>
      <c r="C49" s="21" t="s">
        <v>99</v>
      </c>
      <c r="D49" s="21" t="s">
        <v>17</v>
      </c>
      <c r="E49" s="22"/>
      <c r="F49" s="22"/>
    </row>
    <row r="50" spans="1:6" ht="15.75">
      <c r="A50" s="19" t="s">
        <v>88</v>
      </c>
      <c r="B50" s="20" t="s">
        <v>91</v>
      </c>
      <c r="C50" s="21" t="s">
        <v>100</v>
      </c>
      <c r="D50" s="21" t="s">
        <v>17</v>
      </c>
      <c r="E50" s="22"/>
      <c r="F50" s="22"/>
    </row>
    <row r="51" spans="1:6" ht="15.75">
      <c r="A51" s="19">
        <v>4</v>
      </c>
      <c r="B51" s="20" t="s">
        <v>101</v>
      </c>
      <c r="C51" s="21" t="s">
        <v>102</v>
      </c>
      <c r="D51" s="21"/>
      <c r="E51" s="22"/>
      <c r="F51" s="22"/>
    </row>
    <row r="52" spans="1:6" s="14" customFormat="1" ht="15.75">
      <c r="A52" s="15" t="s">
        <v>34</v>
      </c>
      <c r="B52" s="16" t="s">
        <v>103</v>
      </c>
      <c r="C52" s="17" t="s">
        <v>104</v>
      </c>
      <c r="D52" s="17" t="s">
        <v>105</v>
      </c>
      <c r="E52" s="18">
        <f>E53+E54</f>
        <v>27024760975</v>
      </c>
      <c r="F52" s="18">
        <f>F53+F54</f>
        <v>17490430971</v>
      </c>
    </row>
    <row r="53" spans="1:6" ht="15.75">
      <c r="A53" s="19" t="s">
        <v>88</v>
      </c>
      <c r="B53" s="20" t="s">
        <v>89</v>
      </c>
      <c r="C53" s="21" t="s">
        <v>106</v>
      </c>
      <c r="D53" s="21" t="s">
        <v>17</v>
      </c>
      <c r="E53" s="22">
        <v>27534014364</v>
      </c>
      <c r="F53" s="22">
        <v>17968775679</v>
      </c>
    </row>
    <row r="54" spans="1:6" ht="15.75">
      <c r="A54" s="19" t="s">
        <v>88</v>
      </c>
      <c r="B54" s="20" t="s">
        <v>107</v>
      </c>
      <c r="C54" s="21" t="s">
        <v>108</v>
      </c>
      <c r="D54" s="21" t="s">
        <v>17</v>
      </c>
      <c r="E54" s="24">
        <v>-509253389</v>
      </c>
      <c r="F54" s="24">
        <v>-478344708</v>
      </c>
    </row>
    <row r="55" spans="1:6" s="14" customFormat="1" ht="31.5">
      <c r="A55" s="15" t="s">
        <v>50</v>
      </c>
      <c r="B55" s="16" t="s">
        <v>109</v>
      </c>
      <c r="C55" s="17" t="s">
        <v>110</v>
      </c>
      <c r="D55" s="17" t="s">
        <v>17</v>
      </c>
      <c r="E55" s="18">
        <f>E56+E57+E58+E59</f>
        <v>165652656667</v>
      </c>
      <c r="F55" s="18">
        <f>F56+F57+F58+F59</f>
        <v>146152656667</v>
      </c>
    </row>
    <row r="56" spans="1:6" ht="15.75">
      <c r="A56" s="19">
        <v>1</v>
      </c>
      <c r="B56" s="20" t="s">
        <v>111</v>
      </c>
      <c r="C56" s="21" t="s">
        <v>112</v>
      </c>
      <c r="D56" s="21" t="s">
        <v>17</v>
      </c>
      <c r="E56" s="22"/>
      <c r="F56" s="22"/>
    </row>
    <row r="57" spans="1:6" ht="15.75">
      <c r="A57" s="19">
        <v>2</v>
      </c>
      <c r="B57" s="20" t="s">
        <v>113</v>
      </c>
      <c r="C57" s="21" t="s">
        <v>114</v>
      </c>
      <c r="D57" s="21" t="s">
        <v>115</v>
      </c>
      <c r="E57" s="22">
        <v>24375000000</v>
      </c>
      <c r="F57" s="22">
        <v>27235000000</v>
      </c>
    </row>
    <row r="58" spans="1:6" ht="15.75">
      <c r="A58" s="19">
        <v>3</v>
      </c>
      <c r="B58" s="20" t="s">
        <v>116</v>
      </c>
      <c r="C58" s="21" t="s">
        <v>117</v>
      </c>
      <c r="D58" s="21" t="s">
        <v>118</v>
      </c>
      <c r="E58" s="22">
        <v>141277656667</v>
      </c>
      <c r="F58" s="22">
        <v>118917656667</v>
      </c>
    </row>
    <row r="59" spans="1:6" ht="15.75">
      <c r="A59" s="19">
        <v>4</v>
      </c>
      <c r="B59" s="20" t="s">
        <v>119</v>
      </c>
      <c r="C59" s="21" t="s">
        <v>120</v>
      </c>
      <c r="D59" s="21" t="s">
        <v>17</v>
      </c>
      <c r="E59" s="22"/>
      <c r="F59" s="22"/>
    </row>
    <row r="60" spans="1:6" s="14" customFormat="1" ht="15.75">
      <c r="A60" s="15" t="s">
        <v>57</v>
      </c>
      <c r="B60" s="16" t="s">
        <v>121</v>
      </c>
      <c r="C60" s="17" t="s">
        <v>122</v>
      </c>
      <c r="D60" s="17" t="s">
        <v>17</v>
      </c>
      <c r="E60" s="18">
        <f>E61+E62+E63</f>
        <v>1276582700</v>
      </c>
      <c r="F60" s="18">
        <f>F61+F62+F63</f>
        <v>1608310732</v>
      </c>
    </row>
    <row r="61" spans="1:6" ht="15.75">
      <c r="A61" s="19">
        <v>1</v>
      </c>
      <c r="B61" s="20" t="s">
        <v>123</v>
      </c>
      <c r="C61" s="21" t="s">
        <v>124</v>
      </c>
      <c r="D61" s="21" t="s">
        <v>125</v>
      </c>
      <c r="E61" s="22">
        <v>1264532700</v>
      </c>
      <c r="F61" s="22">
        <v>1606310732</v>
      </c>
    </row>
    <row r="62" spans="1:6" ht="15.75">
      <c r="A62" s="19">
        <v>2</v>
      </c>
      <c r="B62" s="20" t="s">
        <v>126</v>
      </c>
      <c r="C62" s="21" t="s">
        <v>127</v>
      </c>
      <c r="D62" s="21"/>
      <c r="E62" s="22"/>
      <c r="F62" s="22"/>
    </row>
    <row r="63" spans="1:6" ht="15.75">
      <c r="A63" s="19">
        <v>3</v>
      </c>
      <c r="B63" s="20" t="s">
        <v>128</v>
      </c>
      <c r="C63" s="21" t="s">
        <v>129</v>
      </c>
      <c r="D63" s="21" t="s">
        <v>17</v>
      </c>
      <c r="E63" s="22">
        <v>12050000</v>
      </c>
      <c r="F63" s="22">
        <v>2000000</v>
      </c>
    </row>
    <row r="64" spans="1:6" s="14" customFormat="1" ht="15.75">
      <c r="A64" s="15"/>
      <c r="B64" s="16" t="s">
        <v>130</v>
      </c>
      <c r="C64" s="17" t="s">
        <v>131</v>
      </c>
      <c r="D64" s="17" t="s">
        <v>17</v>
      </c>
      <c r="E64" s="18">
        <f>E12+E34</f>
        <v>1310447356188</v>
      </c>
      <c r="F64" s="18">
        <f>F12+F34</f>
        <v>1865920113877</v>
      </c>
    </row>
    <row r="65" spans="1:6" s="14" customFormat="1" ht="15.75">
      <c r="A65" s="15"/>
      <c r="B65" s="17" t="s">
        <v>132</v>
      </c>
      <c r="C65" s="17"/>
      <c r="D65" s="17"/>
      <c r="E65" s="18"/>
      <c r="F65" s="18"/>
    </row>
    <row r="66" spans="1:6" s="14" customFormat="1" ht="15.75">
      <c r="A66" s="15" t="s">
        <v>14</v>
      </c>
      <c r="B66" s="16" t="s">
        <v>133</v>
      </c>
      <c r="C66" s="17" t="s">
        <v>134</v>
      </c>
      <c r="D66" s="17" t="s">
        <v>17</v>
      </c>
      <c r="E66" s="18">
        <f>E67+E79</f>
        <v>1133298032824</v>
      </c>
      <c r="F66" s="18">
        <f>F67+F79</f>
        <v>1706066401323</v>
      </c>
    </row>
    <row r="67" spans="1:6" s="14" customFormat="1" ht="15.75">
      <c r="A67" s="15" t="s">
        <v>18</v>
      </c>
      <c r="B67" s="16" t="s">
        <v>135</v>
      </c>
      <c r="C67" s="17" t="s">
        <v>136</v>
      </c>
      <c r="D67" s="17" t="s">
        <v>17</v>
      </c>
      <c r="E67" s="18">
        <f>E68+E69+E70+E71+E72+E73+E74+E75+E76+E77+E78</f>
        <v>1061672226011</v>
      </c>
      <c r="F67" s="18">
        <f>F68+F69+F70+F71+F72+F73+F74+F75+F76+F77+F78</f>
        <v>1634389713837</v>
      </c>
    </row>
    <row r="68" spans="1:6" ht="15.75">
      <c r="A68" s="19">
        <v>1</v>
      </c>
      <c r="B68" s="20" t="s">
        <v>137</v>
      </c>
      <c r="C68" s="21" t="s">
        <v>138</v>
      </c>
      <c r="D68" s="21" t="s">
        <v>139</v>
      </c>
      <c r="E68" s="23">
        <v>978920209673</v>
      </c>
      <c r="F68" s="22">
        <v>1541853115789</v>
      </c>
    </row>
    <row r="69" spans="1:6" ht="15.75">
      <c r="A69" s="19">
        <v>2</v>
      </c>
      <c r="B69" s="20" t="s">
        <v>140</v>
      </c>
      <c r="C69" s="21" t="s">
        <v>141</v>
      </c>
      <c r="D69" s="21" t="s">
        <v>17</v>
      </c>
      <c r="E69" s="23">
        <v>17141323668</v>
      </c>
      <c r="F69" s="22">
        <v>17328997548</v>
      </c>
    </row>
    <row r="70" spans="1:6" ht="15.75">
      <c r="A70" s="19">
        <v>3</v>
      </c>
      <c r="B70" s="20" t="s">
        <v>142</v>
      </c>
      <c r="C70" s="21" t="s">
        <v>143</v>
      </c>
      <c r="D70" s="21" t="s">
        <v>17</v>
      </c>
      <c r="E70" s="23">
        <v>575502204</v>
      </c>
      <c r="F70" s="23">
        <v>610631517</v>
      </c>
    </row>
    <row r="71" spans="1:6" ht="15.75">
      <c r="A71" s="19">
        <v>4</v>
      </c>
      <c r="B71" s="20" t="s">
        <v>144</v>
      </c>
      <c r="C71" s="21" t="s">
        <v>145</v>
      </c>
      <c r="D71" s="21" t="s">
        <v>146</v>
      </c>
      <c r="E71" s="23">
        <v>6065412908</v>
      </c>
      <c r="F71" s="22">
        <v>1400709250</v>
      </c>
    </row>
    <row r="72" spans="1:6" ht="15.75">
      <c r="A72" s="19">
        <v>5</v>
      </c>
      <c r="B72" s="20" t="s">
        <v>147</v>
      </c>
      <c r="C72" s="21" t="s">
        <v>148</v>
      </c>
      <c r="D72" s="21" t="s">
        <v>17</v>
      </c>
      <c r="E72" s="23">
        <v>328053588</v>
      </c>
      <c r="F72" s="22">
        <v>298615449</v>
      </c>
    </row>
    <row r="73" spans="1:6" ht="15.75">
      <c r="A73" s="19">
        <v>6</v>
      </c>
      <c r="B73" s="20" t="s">
        <v>149</v>
      </c>
      <c r="C73" s="21" t="s">
        <v>150</v>
      </c>
      <c r="D73" s="21" t="s">
        <v>151</v>
      </c>
      <c r="E73" s="23">
        <v>52269514419</v>
      </c>
      <c r="F73" s="22">
        <v>67406195336</v>
      </c>
    </row>
    <row r="74" spans="1:6" ht="15.75">
      <c r="A74" s="19">
        <v>7</v>
      </c>
      <c r="B74" s="20" t="s">
        <v>152</v>
      </c>
      <c r="C74" s="21" t="s">
        <v>153</v>
      </c>
      <c r="D74" s="21" t="s">
        <v>17</v>
      </c>
      <c r="E74" s="22"/>
      <c r="F74" s="22"/>
    </row>
    <row r="75" spans="1:6" ht="31.5">
      <c r="A75" s="19">
        <v>8</v>
      </c>
      <c r="B75" s="20" t="s">
        <v>154</v>
      </c>
      <c r="C75" s="21" t="s">
        <v>155</v>
      </c>
      <c r="D75" s="21" t="s">
        <v>17</v>
      </c>
      <c r="E75" s="22"/>
      <c r="F75" s="22"/>
    </row>
    <row r="76" spans="1:6" ht="15.75">
      <c r="A76" s="19">
        <v>9</v>
      </c>
      <c r="B76" s="20" t="s">
        <v>156</v>
      </c>
      <c r="C76" s="21" t="s">
        <v>157</v>
      </c>
      <c r="D76" s="21" t="s">
        <v>158</v>
      </c>
      <c r="E76" s="23">
        <v>6114459551</v>
      </c>
      <c r="F76" s="22">
        <v>5491448948</v>
      </c>
    </row>
    <row r="77" spans="1:6" ht="15.75">
      <c r="A77" s="19">
        <v>10</v>
      </c>
      <c r="B77" s="20" t="s">
        <v>159</v>
      </c>
      <c r="C77" s="21" t="s">
        <v>160</v>
      </c>
      <c r="D77" s="21" t="s">
        <v>17</v>
      </c>
      <c r="E77" s="22"/>
      <c r="F77" s="22"/>
    </row>
    <row r="78" spans="1:6" ht="15.75">
      <c r="A78" s="19">
        <v>11</v>
      </c>
      <c r="B78" s="20" t="s">
        <v>161</v>
      </c>
      <c r="C78" s="21" t="s">
        <v>162</v>
      </c>
      <c r="D78" s="21"/>
      <c r="E78" s="23">
        <v>257750000</v>
      </c>
      <c r="F78" s="22"/>
    </row>
    <row r="79" spans="1:6" s="14" customFormat="1" ht="15.75">
      <c r="A79" s="15" t="s">
        <v>26</v>
      </c>
      <c r="B79" s="16" t="s">
        <v>163</v>
      </c>
      <c r="C79" s="17" t="s">
        <v>164</v>
      </c>
      <c r="D79" s="17" t="s">
        <v>17</v>
      </c>
      <c r="E79" s="18">
        <f>E80+E81+E82+E83+E84+E85+E86+E87+E88</f>
        <v>71625806813</v>
      </c>
      <c r="F79" s="18">
        <f>F80+F81+F82+F83+F84+F85+F86+F87+F88</f>
        <v>71676687486</v>
      </c>
    </row>
    <row r="80" spans="1:6" ht="15.75">
      <c r="A80" s="19">
        <v>1</v>
      </c>
      <c r="B80" s="20" t="s">
        <v>165</v>
      </c>
      <c r="C80" s="21" t="s">
        <v>166</v>
      </c>
      <c r="D80" s="21" t="s">
        <v>17</v>
      </c>
      <c r="E80" s="22"/>
      <c r="F80" s="22"/>
    </row>
    <row r="81" spans="1:6" ht="15.75">
      <c r="A81" s="19">
        <v>2</v>
      </c>
      <c r="B81" s="20" t="s">
        <v>167</v>
      </c>
      <c r="C81" s="21" t="s">
        <v>168</v>
      </c>
      <c r="D81" s="21"/>
      <c r="E81" s="22"/>
      <c r="F81" s="22"/>
    </row>
    <row r="82" spans="1:6" ht="15.75">
      <c r="A82" s="19">
        <v>3</v>
      </c>
      <c r="B82" s="20" t="s">
        <v>169</v>
      </c>
      <c r="C82" s="21" t="s">
        <v>170</v>
      </c>
      <c r="D82" s="21" t="s">
        <v>17</v>
      </c>
      <c r="E82" s="22">
        <v>759119327</v>
      </c>
      <c r="F82" s="22"/>
    </row>
    <row r="83" spans="1:6" ht="15.75">
      <c r="A83" s="19">
        <v>4</v>
      </c>
      <c r="B83" s="20" t="s">
        <v>171</v>
      </c>
      <c r="C83" s="21" t="s">
        <v>172</v>
      </c>
      <c r="D83" s="21" t="s">
        <v>173</v>
      </c>
      <c r="E83" s="22">
        <v>70866687486</v>
      </c>
      <c r="F83" s="22">
        <v>71676687486</v>
      </c>
    </row>
    <row r="84" spans="1:6" ht="15.75">
      <c r="A84" s="19">
        <v>5</v>
      </c>
      <c r="B84" s="20" t="s">
        <v>174</v>
      </c>
      <c r="C84" s="21" t="s">
        <v>175</v>
      </c>
      <c r="D84" s="21"/>
      <c r="E84" s="22"/>
      <c r="F84" s="22"/>
    </row>
    <row r="85" spans="1:6" ht="15.75">
      <c r="A85" s="19">
        <v>6</v>
      </c>
      <c r="B85" s="20" t="s">
        <v>176</v>
      </c>
      <c r="C85" s="21" t="s">
        <v>177</v>
      </c>
      <c r="D85" s="21" t="s">
        <v>17</v>
      </c>
      <c r="E85" s="22"/>
      <c r="F85" s="22"/>
    </row>
    <row r="86" spans="1:6" ht="15.75">
      <c r="A86" s="19">
        <v>7</v>
      </c>
      <c r="B86" s="20" t="s">
        <v>178</v>
      </c>
      <c r="C86" s="21" t="s">
        <v>179</v>
      </c>
      <c r="D86" s="21" t="s">
        <v>17</v>
      </c>
      <c r="E86" s="22"/>
      <c r="F86" s="22"/>
    </row>
    <row r="87" spans="1:6" ht="15.75">
      <c r="A87" s="19">
        <v>8</v>
      </c>
      <c r="B87" s="20" t="s">
        <v>180</v>
      </c>
      <c r="C87" s="21" t="s">
        <v>181</v>
      </c>
      <c r="D87" s="21"/>
      <c r="E87" s="23"/>
      <c r="F87" s="23"/>
    </row>
    <row r="88" spans="1:6" ht="15.75">
      <c r="A88" s="19">
        <v>9</v>
      </c>
      <c r="B88" s="20" t="s">
        <v>182</v>
      </c>
      <c r="C88" s="21" t="s">
        <v>183</v>
      </c>
      <c r="D88" s="21"/>
      <c r="F88" s="22"/>
    </row>
    <row r="89" spans="1:6" s="14" customFormat="1" ht="15.75">
      <c r="A89" s="15" t="s">
        <v>68</v>
      </c>
      <c r="B89" s="16" t="s">
        <v>184</v>
      </c>
      <c r="C89" s="17" t="s">
        <v>185</v>
      </c>
      <c r="D89" s="17" t="s">
        <v>17</v>
      </c>
      <c r="E89" s="18">
        <f>E90+E103</f>
        <v>177149323364</v>
      </c>
      <c r="F89" s="18">
        <f>F90+F103</f>
        <v>159853712554</v>
      </c>
    </row>
    <row r="90" spans="1:6" s="14" customFormat="1" ht="15.75">
      <c r="A90" s="15" t="s">
        <v>18</v>
      </c>
      <c r="B90" s="16" t="s">
        <v>186</v>
      </c>
      <c r="C90" s="17" t="s">
        <v>187</v>
      </c>
      <c r="D90" s="17" t="s">
        <v>188</v>
      </c>
      <c r="E90" s="18">
        <f>E91+E92+E93+E94+E95+E96+E97+E98+E99+E100+E101+E102</f>
        <v>177149323364</v>
      </c>
      <c r="F90" s="18">
        <f>F91+F92+F93+F94+F95+F96+F97+F98+F99+F100+F101+F102</f>
        <v>159853712554</v>
      </c>
    </row>
    <row r="91" spans="1:6" ht="15.75">
      <c r="A91" s="19">
        <v>1</v>
      </c>
      <c r="B91" s="20" t="s">
        <v>189</v>
      </c>
      <c r="C91" s="21" t="s">
        <v>190</v>
      </c>
      <c r="D91" s="21" t="s">
        <v>17</v>
      </c>
      <c r="E91" s="22">
        <v>150000000000</v>
      </c>
      <c r="F91" s="22">
        <v>150000000000</v>
      </c>
    </row>
    <row r="92" spans="1:6" ht="15.75">
      <c r="A92" s="19">
        <v>2</v>
      </c>
      <c r="B92" s="20" t="s">
        <v>191</v>
      </c>
      <c r="C92" s="21" t="s">
        <v>192</v>
      </c>
      <c r="D92" s="21" t="s">
        <v>17</v>
      </c>
      <c r="E92" s="22"/>
      <c r="F92" s="22"/>
    </row>
    <row r="93" spans="1:6" ht="15.75">
      <c r="A93" s="19">
        <v>3</v>
      </c>
      <c r="B93" s="20" t="s">
        <v>193</v>
      </c>
      <c r="C93" s="21" t="s">
        <v>194</v>
      </c>
      <c r="D93" s="21" t="s">
        <v>17</v>
      </c>
      <c r="E93" s="22"/>
      <c r="F93" s="22"/>
    </row>
    <row r="94" spans="1:6" ht="15.75">
      <c r="A94" s="19">
        <v>4</v>
      </c>
      <c r="B94" s="20" t="s">
        <v>195</v>
      </c>
      <c r="C94" s="21" t="s">
        <v>196</v>
      </c>
      <c r="D94" s="21" t="s">
        <v>17</v>
      </c>
      <c r="E94" s="22"/>
      <c r="F94" s="22"/>
    </row>
    <row r="95" spans="1:6" ht="15.75">
      <c r="A95" s="19">
        <v>5</v>
      </c>
      <c r="B95" s="20" t="s">
        <v>197</v>
      </c>
      <c r="C95" s="21" t="s">
        <v>198</v>
      </c>
      <c r="D95" s="21" t="s">
        <v>17</v>
      </c>
      <c r="E95" s="22"/>
      <c r="F95" s="22"/>
    </row>
    <row r="96" spans="1:6" ht="15.75">
      <c r="A96" s="19">
        <v>6</v>
      </c>
      <c r="B96" s="20" t="s">
        <v>199</v>
      </c>
      <c r="C96" s="21" t="s">
        <v>200</v>
      </c>
      <c r="D96" s="21" t="s">
        <v>17</v>
      </c>
      <c r="E96" s="22"/>
      <c r="F96" s="22"/>
    </row>
    <row r="97" spans="1:6" ht="15.75">
      <c r="A97" s="19">
        <v>7</v>
      </c>
      <c r="B97" s="20" t="s">
        <v>201</v>
      </c>
      <c r="C97" s="21" t="s">
        <v>202</v>
      </c>
      <c r="D97" s="21" t="s">
        <v>17</v>
      </c>
      <c r="E97" s="22">
        <v>200000000</v>
      </c>
      <c r="F97" s="22"/>
    </row>
    <row r="98" spans="1:6" ht="15.75">
      <c r="A98" s="19">
        <v>8</v>
      </c>
      <c r="B98" s="20" t="s">
        <v>203</v>
      </c>
      <c r="C98" s="21" t="s">
        <v>204</v>
      </c>
      <c r="D98" s="21" t="s">
        <v>17</v>
      </c>
      <c r="E98" s="22"/>
      <c r="F98" s="22"/>
    </row>
    <row r="99" spans="1:6" ht="15.75">
      <c r="A99" s="19">
        <v>9</v>
      </c>
      <c r="B99" s="20" t="s">
        <v>205</v>
      </c>
      <c r="C99" s="21" t="s">
        <v>206</v>
      </c>
      <c r="D99" s="21" t="s">
        <v>17</v>
      </c>
      <c r="E99" s="22"/>
      <c r="F99" s="22"/>
    </row>
    <row r="100" spans="1:6" ht="15.75">
      <c r="A100" s="19">
        <v>10</v>
      </c>
      <c r="B100" s="20" t="s">
        <v>207</v>
      </c>
      <c r="C100" s="21" t="s">
        <v>208</v>
      </c>
      <c r="D100" s="21" t="s">
        <v>17</v>
      </c>
      <c r="E100" s="22">
        <v>26949323364</v>
      </c>
      <c r="F100" s="22">
        <v>9853712554</v>
      </c>
    </row>
    <row r="101" spans="1:6" ht="15.75">
      <c r="A101" s="19">
        <v>11</v>
      </c>
      <c r="B101" s="20" t="s">
        <v>209</v>
      </c>
      <c r="C101" s="21" t="s">
        <v>210</v>
      </c>
      <c r="D101" s="21" t="s">
        <v>17</v>
      </c>
      <c r="E101" s="22"/>
      <c r="F101" s="22"/>
    </row>
    <row r="102" spans="1:6" ht="15.75">
      <c r="A102" s="19">
        <v>12</v>
      </c>
      <c r="B102" s="20" t="s">
        <v>211</v>
      </c>
      <c r="C102" s="21" t="s">
        <v>212</v>
      </c>
      <c r="D102" s="21"/>
      <c r="E102" s="22"/>
      <c r="F102" s="22"/>
    </row>
    <row r="103" spans="1:6" s="14" customFormat="1" ht="15.75">
      <c r="A103" s="15" t="s">
        <v>26</v>
      </c>
      <c r="B103" s="16" t="s">
        <v>213</v>
      </c>
      <c r="C103" s="17" t="s">
        <v>214</v>
      </c>
      <c r="D103" s="17" t="s">
        <v>17</v>
      </c>
      <c r="E103" s="18">
        <f>E104+E105</f>
        <v>0</v>
      </c>
      <c r="F103" s="18">
        <f>F104+F105</f>
        <v>0</v>
      </c>
    </row>
    <row r="104" spans="1:6" ht="15.75">
      <c r="A104" s="19">
        <v>1</v>
      </c>
      <c r="B104" s="20" t="s">
        <v>215</v>
      </c>
      <c r="C104" s="21" t="s">
        <v>216</v>
      </c>
      <c r="D104" s="21"/>
      <c r="E104" s="22"/>
      <c r="F104" s="22"/>
    </row>
    <row r="105" spans="1:6" ht="15.75">
      <c r="A105" s="25">
        <v>2</v>
      </c>
      <c r="B105" s="26" t="s">
        <v>217</v>
      </c>
      <c r="C105" s="27" t="s">
        <v>218</v>
      </c>
      <c r="D105" s="27" t="s">
        <v>17</v>
      </c>
      <c r="E105" s="22"/>
      <c r="F105" s="28"/>
    </row>
    <row r="106" spans="1:6" s="14" customFormat="1" ht="15.75">
      <c r="A106" s="29"/>
      <c r="B106" s="30" t="s">
        <v>219</v>
      </c>
      <c r="C106" s="31" t="s">
        <v>220</v>
      </c>
      <c r="D106" s="31" t="s">
        <v>17</v>
      </c>
      <c r="E106" s="32">
        <f>E66+E89</f>
        <v>1310447356188</v>
      </c>
      <c r="F106" s="32">
        <f>F66+F89</f>
        <v>1865920113877</v>
      </c>
    </row>
    <row r="107" spans="2:6" ht="15.75">
      <c r="B107" s="33"/>
      <c r="C107" s="33"/>
      <c r="D107" s="33"/>
      <c r="E107" s="34">
        <f>E106-E64</f>
        <v>0</v>
      </c>
      <c r="F107" s="34">
        <f>F106-F64</f>
        <v>0</v>
      </c>
    </row>
    <row r="108" spans="2:6" ht="15.75">
      <c r="B108" s="33"/>
      <c r="C108" s="33"/>
      <c r="D108" s="33"/>
      <c r="E108" s="35" t="s">
        <v>316</v>
      </c>
      <c r="F108" s="34"/>
    </row>
    <row r="109" spans="2:6" ht="15.75">
      <c r="B109" s="33"/>
      <c r="C109" s="33"/>
      <c r="D109" s="33"/>
      <c r="E109" s="35"/>
      <c r="F109" s="34"/>
    </row>
    <row r="110" spans="2:6" s="14" customFormat="1" ht="47.25" customHeight="1">
      <c r="B110" s="36" t="s">
        <v>319</v>
      </c>
      <c r="C110" s="132" t="s">
        <v>320</v>
      </c>
      <c r="D110" s="132"/>
      <c r="E110" s="132"/>
      <c r="F110" s="132"/>
    </row>
    <row r="111" spans="2:6" ht="15.75">
      <c r="B111" s="33"/>
      <c r="C111" s="33"/>
      <c r="D111" s="33"/>
      <c r="E111" s="34"/>
      <c r="F111" s="34"/>
    </row>
    <row r="112" spans="2:6" ht="15.75">
      <c r="B112" s="33"/>
      <c r="C112" s="33"/>
      <c r="D112" s="33"/>
      <c r="E112" s="34"/>
      <c r="F112" s="34"/>
    </row>
    <row r="113" spans="2:6" ht="15.75">
      <c r="B113" s="33"/>
      <c r="C113" s="33"/>
      <c r="D113" s="33"/>
      <c r="E113" s="34"/>
      <c r="F113" s="34"/>
    </row>
    <row r="114" spans="2:6" ht="47.25" customHeight="1">
      <c r="B114" s="36" t="s">
        <v>223</v>
      </c>
      <c r="C114" s="132" t="s">
        <v>317</v>
      </c>
      <c r="D114" s="132"/>
      <c r="E114" s="132"/>
      <c r="F114" s="132"/>
    </row>
    <row r="115" spans="2:6" ht="15.75">
      <c r="B115" s="33"/>
      <c r="C115" s="33"/>
      <c r="D115" s="33"/>
      <c r="E115" s="34"/>
      <c r="F115" s="34"/>
    </row>
    <row r="116" spans="2:6" ht="15.75">
      <c r="B116" s="33"/>
      <c r="C116" s="33"/>
      <c r="D116" s="33"/>
      <c r="E116" s="34"/>
      <c r="F116" s="34"/>
    </row>
  </sheetData>
  <mergeCells count="8">
    <mergeCell ref="C114:F114"/>
    <mergeCell ref="C110:F110"/>
    <mergeCell ref="E7:F7"/>
    <mergeCell ref="E1:F1"/>
    <mergeCell ref="E2:F2"/>
    <mergeCell ref="B4:F4"/>
    <mergeCell ref="B5:F5"/>
    <mergeCell ref="A6:F6"/>
  </mergeCells>
  <printOptions/>
  <pageMargins left="0.75" right="0.62" top="0.49" bottom="0.5" header="0.5" footer="0.5"/>
  <pageSetup horizontalDpi="600" verticalDpi="600" orientation="portrait" scale="8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 topLeftCell="B13">
      <selection activeCell="I30" sqref="I30"/>
    </sheetView>
  </sheetViews>
  <sheetFormatPr defaultColWidth="9.140625" defaultRowHeight="12.75"/>
  <cols>
    <col min="1" max="1" width="0.9921875" style="37" customWidth="1"/>
    <col min="2" max="2" width="43.57421875" style="37" customWidth="1"/>
    <col min="3" max="3" width="7.8515625" style="37" customWidth="1"/>
    <col min="4" max="4" width="8.8515625" style="37" customWidth="1"/>
    <col min="5" max="5" width="21.00390625" style="37" customWidth="1"/>
    <col min="6" max="6" width="21.28125" style="37" customWidth="1"/>
    <col min="7" max="7" width="20.7109375" style="113" customWidth="1"/>
    <col min="8" max="8" width="20.7109375" style="37" customWidth="1"/>
    <col min="9" max="16384" width="9.140625" style="37" customWidth="1"/>
  </cols>
  <sheetData>
    <row r="1" spans="2:8" ht="15" customHeight="1">
      <c r="B1" s="2" t="s">
        <v>0</v>
      </c>
      <c r="D1" s="38"/>
      <c r="E1" s="38"/>
      <c r="F1" s="136" t="s">
        <v>224</v>
      </c>
      <c r="G1" s="136"/>
      <c r="H1" s="136"/>
    </row>
    <row r="2" spans="2:8" ht="14.25" customHeight="1">
      <c r="B2" s="2" t="s">
        <v>1</v>
      </c>
      <c r="D2" s="39"/>
      <c r="E2" s="39"/>
      <c r="F2" s="39"/>
      <c r="G2" s="112"/>
      <c r="H2" s="40" t="s">
        <v>225</v>
      </c>
    </row>
    <row r="3" spans="2:8" ht="12.75" customHeight="1">
      <c r="B3" s="38"/>
      <c r="D3" s="39"/>
      <c r="E3" s="39"/>
      <c r="F3" s="39"/>
      <c r="G3" s="112"/>
      <c r="H3" s="40" t="s">
        <v>226</v>
      </c>
    </row>
    <row r="4" spans="2:8" ht="18.75">
      <c r="B4" s="137" t="s">
        <v>227</v>
      </c>
      <c r="C4" s="137"/>
      <c r="D4" s="137"/>
      <c r="E4" s="137"/>
      <c r="F4" s="137"/>
      <c r="G4" s="137"/>
      <c r="H4" s="137"/>
    </row>
    <row r="5" spans="2:8" ht="15.75">
      <c r="B5" s="133" t="s">
        <v>292</v>
      </c>
      <c r="C5" s="133"/>
      <c r="D5" s="133"/>
      <c r="E5" s="133"/>
      <c r="F5" s="133"/>
      <c r="G5" s="133"/>
      <c r="H5" s="133"/>
    </row>
    <row r="6" spans="2:8" ht="12.75">
      <c r="B6" s="41" t="s">
        <v>228</v>
      </c>
      <c r="H6" s="41" t="s">
        <v>298</v>
      </c>
    </row>
    <row r="7" spans="2:8" s="62" customFormat="1" ht="30" customHeight="1">
      <c r="B7" s="61" t="s">
        <v>6</v>
      </c>
      <c r="C7" s="61" t="s">
        <v>7</v>
      </c>
      <c r="D7" s="61" t="s">
        <v>8</v>
      </c>
      <c r="E7" s="134" t="s">
        <v>293</v>
      </c>
      <c r="F7" s="134"/>
      <c r="G7" s="134" t="s">
        <v>229</v>
      </c>
      <c r="H7" s="134"/>
    </row>
    <row r="8" spans="2:8" s="62" customFormat="1" ht="15.75">
      <c r="B8" s="61"/>
      <c r="C8" s="61"/>
      <c r="D8" s="61"/>
      <c r="E8" s="61" t="s">
        <v>230</v>
      </c>
      <c r="F8" s="61" t="s">
        <v>231</v>
      </c>
      <c r="G8" s="114" t="s">
        <v>230</v>
      </c>
      <c r="H8" s="61" t="s">
        <v>231</v>
      </c>
    </row>
    <row r="9" spans="2:8" s="14" customFormat="1" ht="15.75">
      <c r="B9" s="66">
        <v>1</v>
      </c>
      <c r="C9" s="66">
        <v>2</v>
      </c>
      <c r="D9" s="66">
        <v>3</v>
      </c>
      <c r="E9" s="91">
        <v>4</v>
      </c>
      <c r="F9" s="92">
        <v>5</v>
      </c>
      <c r="G9" s="115">
        <v>6</v>
      </c>
      <c r="H9" s="93">
        <v>7</v>
      </c>
    </row>
    <row r="10" spans="2:8" s="62" customFormat="1" ht="15.75">
      <c r="B10" s="64" t="s">
        <v>232</v>
      </c>
      <c r="C10" s="65" t="s">
        <v>233</v>
      </c>
      <c r="D10" s="66">
        <v>18</v>
      </c>
      <c r="E10" s="67">
        <v>11616357483</v>
      </c>
      <c r="F10" s="68">
        <v>4340976818</v>
      </c>
      <c r="G10" s="116">
        <v>34611591645</v>
      </c>
      <c r="H10" s="69">
        <v>15217892364</v>
      </c>
    </row>
    <row r="11" spans="2:8" s="62" customFormat="1" ht="15.75">
      <c r="B11" s="64" t="s">
        <v>234</v>
      </c>
      <c r="C11" s="65" t="s">
        <v>235</v>
      </c>
      <c r="D11" s="66"/>
      <c r="E11" s="70"/>
      <c r="F11" s="71"/>
      <c r="G11" s="117"/>
      <c r="H11" s="71"/>
    </row>
    <row r="12" spans="2:8" s="14" customFormat="1" ht="31.5">
      <c r="B12" s="72" t="s">
        <v>236</v>
      </c>
      <c r="C12" s="66">
        <v>10</v>
      </c>
      <c r="D12" s="66"/>
      <c r="E12" s="73">
        <f>E10-E11</f>
        <v>11616357483</v>
      </c>
      <c r="F12" s="74">
        <f>F10-F11</f>
        <v>4340976818</v>
      </c>
      <c r="G12" s="118">
        <v>34611591645</v>
      </c>
      <c r="H12" s="74">
        <v>15217892364</v>
      </c>
    </row>
    <row r="13" spans="2:8" s="62" customFormat="1" ht="15.75">
      <c r="B13" s="64" t="s">
        <v>237</v>
      </c>
      <c r="C13" s="65">
        <v>11</v>
      </c>
      <c r="D13" s="66">
        <v>19</v>
      </c>
      <c r="E13" s="67">
        <v>953587533</v>
      </c>
      <c r="F13" s="69">
        <v>4173545377</v>
      </c>
      <c r="G13" s="117">
        <v>18677269790</v>
      </c>
      <c r="H13" s="69">
        <v>8376057031</v>
      </c>
    </row>
    <row r="14" spans="2:8" s="62" customFormat="1" ht="31.5">
      <c r="B14" s="64" t="s">
        <v>238</v>
      </c>
      <c r="C14" s="65">
        <v>20</v>
      </c>
      <c r="D14" s="75"/>
      <c r="E14" s="71">
        <f>E12-E13</f>
        <v>10662769950</v>
      </c>
      <c r="F14" s="69">
        <f>F12-F13</f>
        <v>167431441</v>
      </c>
      <c r="G14" s="119">
        <v>15934321855</v>
      </c>
      <c r="H14" s="69">
        <v>6841835333</v>
      </c>
    </row>
    <row r="15" spans="2:8" s="62" customFormat="1" ht="15.75">
      <c r="B15" s="64" t="s">
        <v>239</v>
      </c>
      <c r="C15" s="65">
        <v>21</v>
      </c>
      <c r="D15" s="75">
        <v>20</v>
      </c>
      <c r="E15" s="76">
        <v>49662031338</v>
      </c>
      <c r="F15" s="69">
        <v>29287480822</v>
      </c>
      <c r="G15" s="117">
        <v>164600881793</v>
      </c>
      <c r="H15" s="69">
        <v>107850775589</v>
      </c>
    </row>
    <row r="16" spans="2:8" s="62" customFormat="1" ht="15.75">
      <c r="B16" s="64" t="s">
        <v>240</v>
      </c>
      <c r="C16" s="65">
        <v>22</v>
      </c>
      <c r="D16" s="75">
        <v>21</v>
      </c>
      <c r="E16" s="76">
        <v>37442738903</v>
      </c>
      <c r="F16" s="69">
        <v>25387522100</v>
      </c>
      <c r="G16" s="117">
        <v>151677353846</v>
      </c>
      <c r="H16" s="69">
        <v>109373453027</v>
      </c>
    </row>
    <row r="17" spans="2:8" s="62" customFormat="1" ht="15.75">
      <c r="B17" s="77" t="s">
        <v>314</v>
      </c>
      <c r="C17" s="63">
        <v>23</v>
      </c>
      <c r="D17" s="75"/>
      <c r="E17" s="71">
        <v>37434265646</v>
      </c>
      <c r="F17" s="69">
        <v>23803843553</v>
      </c>
      <c r="G17" s="117">
        <v>141004452418</v>
      </c>
      <c r="H17" s="69">
        <v>75964364195</v>
      </c>
    </row>
    <row r="18" spans="2:8" s="62" customFormat="1" ht="15.75">
      <c r="B18" s="64" t="s">
        <v>241</v>
      </c>
      <c r="C18" s="65">
        <v>24</v>
      </c>
      <c r="D18" s="75"/>
      <c r="E18" s="76">
        <v>559684430</v>
      </c>
      <c r="F18" s="71"/>
      <c r="G18" s="117">
        <v>645554830</v>
      </c>
      <c r="H18" s="69"/>
    </row>
    <row r="19" spans="2:8" s="62" customFormat="1" ht="15.75">
      <c r="B19" s="64" t="s">
        <v>242</v>
      </c>
      <c r="C19" s="65">
        <v>25</v>
      </c>
      <c r="D19" s="75"/>
      <c r="E19" s="76">
        <v>1931415700</v>
      </c>
      <c r="F19" s="69">
        <v>2022218452</v>
      </c>
      <c r="G19" s="117">
        <v>4809385742</v>
      </c>
      <c r="H19" s="69">
        <v>5811511871</v>
      </c>
    </row>
    <row r="20" spans="2:8" s="14" customFormat="1" ht="31.5">
      <c r="B20" s="72" t="s">
        <v>243</v>
      </c>
      <c r="C20" s="66">
        <v>30</v>
      </c>
      <c r="D20" s="75"/>
      <c r="E20" s="74">
        <f>E14+(E15-E16)-(E18+E19)</f>
        <v>20390962255</v>
      </c>
      <c r="F20" s="74">
        <f>F14+(F15-F16)-(F18+F19)</f>
        <v>2045171711</v>
      </c>
      <c r="G20" s="118">
        <v>23402909230</v>
      </c>
      <c r="H20" s="78">
        <v>-492353976</v>
      </c>
    </row>
    <row r="21" spans="2:8" s="62" customFormat="1" ht="15.75">
      <c r="B21" s="64" t="s">
        <v>244</v>
      </c>
      <c r="C21" s="65">
        <v>31</v>
      </c>
      <c r="D21" s="75"/>
      <c r="E21" s="76">
        <v>17050000</v>
      </c>
      <c r="F21" s="69">
        <v>1300</v>
      </c>
      <c r="G21" s="117">
        <v>1194742782</v>
      </c>
      <c r="H21" s="69">
        <v>1300</v>
      </c>
    </row>
    <row r="22" spans="2:8" s="62" customFormat="1" ht="15.75">
      <c r="B22" s="64" t="s">
        <v>245</v>
      </c>
      <c r="C22" s="65">
        <v>32</v>
      </c>
      <c r="D22" s="75"/>
      <c r="E22" s="76"/>
      <c r="F22" s="69">
        <v>576161</v>
      </c>
      <c r="G22" s="117">
        <v>526240911</v>
      </c>
      <c r="H22" s="69">
        <v>1681467</v>
      </c>
    </row>
    <row r="23" spans="2:8" s="62" customFormat="1" ht="15.75">
      <c r="B23" s="64" t="s">
        <v>246</v>
      </c>
      <c r="C23" s="65">
        <v>40</v>
      </c>
      <c r="D23" s="75"/>
      <c r="E23" s="71">
        <f>E21-E22</f>
        <v>17050000</v>
      </c>
      <c r="F23" s="24">
        <f>F21-F22</f>
        <v>-574861</v>
      </c>
      <c r="G23" s="119">
        <v>668501871</v>
      </c>
      <c r="H23" s="79">
        <v>-1680167</v>
      </c>
    </row>
    <row r="24" spans="2:8" s="62" customFormat="1" ht="31.5">
      <c r="B24" s="64" t="s">
        <v>247</v>
      </c>
      <c r="C24" s="65">
        <v>50</v>
      </c>
      <c r="D24" s="75"/>
      <c r="E24" s="74">
        <f>E20+E23</f>
        <v>20408012255</v>
      </c>
      <c r="F24" s="74">
        <f>F20+F23</f>
        <v>2044596850</v>
      </c>
      <c r="G24" s="118">
        <v>24071411101</v>
      </c>
      <c r="H24" s="80">
        <v>-494034143</v>
      </c>
    </row>
    <row r="25" spans="2:8" s="62" customFormat="1" ht="15.75">
      <c r="B25" s="64" t="s">
        <v>248</v>
      </c>
      <c r="C25" s="65">
        <v>51</v>
      </c>
      <c r="D25" s="75">
        <v>22</v>
      </c>
      <c r="E25" s="76">
        <v>5114581308</v>
      </c>
      <c r="F25" s="74"/>
      <c r="G25" s="117">
        <v>6059160397</v>
      </c>
      <c r="H25" s="74"/>
    </row>
    <row r="26" spans="2:8" s="62" customFormat="1" ht="15.75">
      <c r="B26" s="64" t="s">
        <v>249</v>
      </c>
      <c r="C26" s="65">
        <v>52</v>
      </c>
      <c r="D26" s="66"/>
      <c r="E26" s="81"/>
      <c r="F26" s="74"/>
      <c r="G26" s="120"/>
      <c r="H26" s="74"/>
    </row>
    <row r="27" spans="2:8" s="14" customFormat="1" ht="31.5">
      <c r="B27" s="72" t="s">
        <v>250</v>
      </c>
      <c r="C27" s="66">
        <v>60</v>
      </c>
      <c r="D27" s="66"/>
      <c r="E27" s="73">
        <f>E24-E25-E26</f>
        <v>15293430947</v>
      </c>
      <c r="F27" s="82">
        <f>F24-F25-F26</f>
        <v>2044596850</v>
      </c>
      <c r="G27" s="110">
        <v>18012250704</v>
      </c>
      <c r="H27" s="124">
        <v>-494034143</v>
      </c>
    </row>
    <row r="28" spans="2:8" s="62" customFormat="1" ht="15.75">
      <c r="B28" s="64" t="s">
        <v>251</v>
      </c>
      <c r="C28" s="65">
        <v>70</v>
      </c>
      <c r="D28" s="66"/>
      <c r="E28" s="83"/>
      <c r="F28" s="84"/>
      <c r="G28" s="111"/>
      <c r="H28" s="85"/>
    </row>
    <row r="29" spans="2:7" s="62" customFormat="1" ht="15.75">
      <c r="B29" s="86" t="s">
        <v>252</v>
      </c>
      <c r="G29" s="121" t="s">
        <v>318</v>
      </c>
    </row>
    <row r="30" spans="2:8" s="62" customFormat="1" ht="15.75" customHeight="1">
      <c r="B30" s="87" t="s">
        <v>221</v>
      </c>
      <c r="C30" s="135" t="s">
        <v>222</v>
      </c>
      <c r="D30" s="135"/>
      <c r="E30" s="135"/>
      <c r="F30" s="135" t="s">
        <v>253</v>
      </c>
      <c r="G30" s="135"/>
      <c r="H30" s="135"/>
    </row>
    <row r="31" spans="2:8" s="89" customFormat="1" ht="25.5" customHeight="1">
      <c r="B31" s="88" t="s">
        <v>254</v>
      </c>
      <c r="C31" s="138" t="s">
        <v>254</v>
      </c>
      <c r="D31" s="138"/>
      <c r="E31" s="138"/>
      <c r="F31" s="138" t="s">
        <v>255</v>
      </c>
      <c r="G31" s="138"/>
      <c r="H31" s="138"/>
    </row>
    <row r="32" s="62" customFormat="1" ht="15.75">
      <c r="G32" s="122"/>
    </row>
    <row r="33" spans="2:7" s="62" customFormat="1" ht="15.75">
      <c r="B33" s="90"/>
      <c r="G33" s="122"/>
    </row>
    <row r="34" spans="2:7" s="14" customFormat="1" ht="15.75">
      <c r="B34" s="3" t="s">
        <v>223</v>
      </c>
      <c r="C34" s="130" t="s">
        <v>256</v>
      </c>
      <c r="D34" s="130"/>
      <c r="E34" s="130"/>
      <c r="G34" s="123" t="s">
        <v>257</v>
      </c>
    </row>
  </sheetData>
  <mergeCells count="10">
    <mergeCell ref="F1:H1"/>
    <mergeCell ref="B4:H4"/>
    <mergeCell ref="C31:E31"/>
    <mergeCell ref="F31:H31"/>
    <mergeCell ref="C34:E34"/>
    <mergeCell ref="B5:H5"/>
    <mergeCell ref="E7:F7"/>
    <mergeCell ref="G7:H7"/>
    <mergeCell ref="C30:E30"/>
    <mergeCell ref="F30:H30"/>
  </mergeCells>
  <printOptions/>
  <pageMargins left="0.75" right="0.75" top="0.22" bottom="0.26" header="0.33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46">
      <selection activeCell="G62" sqref="G62"/>
    </sheetView>
  </sheetViews>
  <sheetFormatPr defaultColWidth="9.140625" defaultRowHeight="12.75"/>
  <cols>
    <col min="1" max="1" width="38.57421875" style="1" customWidth="1"/>
    <col min="2" max="2" width="7.421875" style="42" customWidth="1"/>
    <col min="3" max="3" width="8.00390625" style="1" customWidth="1"/>
    <col min="4" max="4" width="19.00390625" style="43" customWidth="1"/>
    <col min="5" max="5" width="21.8515625" style="44" customWidth="1"/>
    <col min="6" max="6" width="20.28125" style="1" customWidth="1"/>
    <col min="7" max="8" width="20.28125" style="96" customWidth="1"/>
    <col min="9" max="9" width="23.57421875" style="1" customWidth="1"/>
    <col min="10" max="16384" width="20.28125" style="1" customWidth="1"/>
  </cols>
  <sheetData>
    <row r="1" spans="1:5" ht="15.75">
      <c r="A1" s="2" t="s">
        <v>0</v>
      </c>
      <c r="B1" s="1"/>
      <c r="D1" s="127" t="s">
        <v>299</v>
      </c>
      <c r="E1" s="127"/>
    </row>
    <row r="2" spans="1:5" ht="41.25" customHeight="1">
      <c r="A2" s="2" t="s">
        <v>1</v>
      </c>
      <c r="B2" s="1"/>
      <c r="D2" s="128" t="s">
        <v>2</v>
      </c>
      <c r="E2" s="128"/>
    </row>
    <row r="3" ht="15.75">
      <c r="A3" s="2"/>
    </row>
    <row r="4" spans="1:6" ht="15.75">
      <c r="A4" s="145" t="s">
        <v>258</v>
      </c>
      <c r="B4" s="145"/>
      <c r="C4" s="145"/>
      <c r="D4" s="145"/>
      <c r="E4" s="145"/>
      <c r="F4" s="45"/>
    </row>
    <row r="5" spans="1:6" ht="19.5" customHeight="1">
      <c r="A5" s="146" t="s">
        <v>301</v>
      </c>
      <c r="B5" s="146"/>
      <c r="C5" s="146"/>
      <c r="D5" s="146"/>
      <c r="E5" s="146"/>
      <c r="F5" s="45"/>
    </row>
    <row r="6" spans="1:8" s="47" customFormat="1" ht="15" customHeight="1">
      <c r="A6" s="139" t="s">
        <v>292</v>
      </c>
      <c r="B6" s="139"/>
      <c r="C6" s="139"/>
      <c r="D6" s="139"/>
      <c r="E6" s="139"/>
      <c r="F6" s="46"/>
      <c r="G6" s="97"/>
      <c r="H6" s="97"/>
    </row>
    <row r="7" spans="1:6" ht="12.75" customHeight="1">
      <c r="A7" s="48"/>
      <c r="B7" s="49"/>
      <c r="C7" s="49"/>
      <c r="D7" s="49"/>
      <c r="E7" s="41" t="s">
        <v>298</v>
      </c>
      <c r="F7" s="46"/>
    </row>
    <row r="8" spans="1:6" s="53" customFormat="1" ht="19.5" customHeight="1">
      <c r="A8" s="142" t="s">
        <v>259</v>
      </c>
      <c r="B8" s="142" t="s">
        <v>7</v>
      </c>
      <c r="C8" s="142" t="s">
        <v>260</v>
      </c>
      <c r="D8" s="140" t="s">
        <v>300</v>
      </c>
      <c r="E8" s="141"/>
      <c r="F8" s="52"/>
    </row>
    <row r="9" spans="1:6" s="53" customFormat="1" ht="19.5" customHeight="1">
      <c r="A9" s="143"/>
      <c r="B9" s="143"/>
      <c r="C9" s="143"/>
      <c r="D9" s="94" t="s">
        <v>230</v>
      </c>
      <c r="E9" s="95" t="s">
        <v>231</v>
      </c>
      <c r="F9" s="55"/>
    </row>
    <row r="10" spans="1:6" s="53" customFormat="1" ht="19.5" customHeight="1">
      <c r="A10" s="50">
        <v>1</v>
      </c>
      <c r="B10" s="50">
        <v>2</v>
      </c>
      <c r="C10" s="50">
        <v>3</v>
      </c>
      <c r="D10" s="51">
        <v>4</v>
      </c>
      <c r="E10" s="54">
        <v>5</v>
      </c>
      <c r="F10" s="55"/>
    </row>
    <row r="11" spans="1:8" s="14" customFormat="1" ht="36" customHeight="1">
      <c r="A11" s="30" t="s">
        <v>312</v>
      </c>
      <c r="B11" s="50"/>
      <c r="C11" s="29"/>
      <c r="D11" s="101"/>
      <c r="E11" s="101"/>
      <c r="G11" s="98"/>
      <c r="H11" s="98"/>
    </row>
    <row r="12" spans="1:6" ht="36" customHeight="1">
      <c r="A12" s="99" t="s">
        <v>302</v>
      </c>
      <c r="B12" s="102" t="s">
        <v>233</v>
      </c>
      <c r="C12" s="103"/>
      <c r="D12" s="104">
        <v>61934414652</v>
      </c>
      <c r="E12" s="104">
        <v>245019685364</v>
      </c>
      <c r="F12" s="60"/>
    </row>
    <row r="13" spans="1:10" ht="35.25" customHeight="1">
      <c r="A13" s="99" t="s">
        <v>303</v>
      </c>
      <c r="B13" s="105"/>
      <c r="C13" s="103"/>
      <c r="D13" s="104"/>
      <c r="E13" s="104"/>
      <c r="I13" s="96"/>
      <c r="J13" s="60">
        <f>H13+I13</f>
        <v>0</v>
      </c>
    </row>
    <row r="14" spans="1:10" ht="33.75" customHeight="1">
      <c r="A14" s="99" t="s">
        <v>304</v>
      </c>
      <c r="B14" s="102" t="s">
        <v>235</v>
      </c>
      <c r="C14" s="103"/>
      <c r="D14" s="24">
        <v>-20029061380</v>
      </c>
      <c r="E14" s="24">
        <v>-1367300665779</v>
      </c>
      <c r="F14" s="60"/>
      <c r="I14" s="96"/>
      <c r="J14" s="60">
        <f>H14-I14</f>
        <v>0</v>
      </c>
    </row>
    <row r="15" spans="1:9" ht="30.75" customHeight="1">
      <c r="A15" s="99" t="s">
        <v>305</v>
      </c>
      <c r="B15" s="102" t="s">
        <v>261</v>
      </c>
      <c r="C15" s="103"/>
      <c r="D15" s="104"/>
      <c r="E15" s="104"/>
      <c r="I15" s="60"/>
    </row>
    <row r="16" spans="1:5" ht="19.5" customHeight="1">
      <c r="A16" s="99" t="s">
        <v>306</v>
      </c>
      <c r="B16" s="102" t="s">
        <v>262</v>
      </c>
      <c r="C16" s="103"/>
      <c r="D16" s="79">
        <v>-2908938215</v>
      </c>
      <c r="E16" s="79">
        <v>-2448697704</v>
      </c>
    </row>
    <row r="17" spans="1:5" ht="19.5" customHeight="1">
      <c r="A17" s="99" t="s">
        <v>307</v>
      </c>
      <c r="B17" s="102" t="s">
        <v>263</v>
      </c>
      <c r="C17" s="103"/>
      <c r="D17" s="79">
        <v>-136356032465</v>
      </c>
      <c r="E17" s="79">
        <v>-98988872249</v>
      </c>
    </row>
    <row r="18" spans="1:5" ht="19.5" customHeight="1">
      <c r="A18" s="99" t="s">
        <v>308</v>
      </c>
      <c r="B18" s="102" t="s">
        <v>264</v>
      </c>
      <c r="C18" s="103"/>
      <c r="D18" s="79">
        <v>-1811507913</v>
      </c>
      <c r="E18" s="104"/>
    </row>
    <row r="19" spans="1:5" ht="30.75" customHeight="1">
      <c r="A19" s="99" t="s">
        <v>309</v>
      </c>
      <c r="B19" s="107" t="s">
        <v>265</v>
      </c>
      <c r="C19" s="103"/>
      <c r="D19" s="104">
        <v>16009635561</v>
      </c>
      <c r="E19" s="104">
        <v>122486281499</v>
      </c>
    </row>
    <row r="20" spans="1:5" ht="31.5" customHeight="1">
      <c r="A20" s="99" t="s">
        <v>310</v>
      </c>
      <c r="B20" s="102" t="s">
        <v>266</v>
      </c>
      <c r="C20" s="103"/>
      <c r="D20" s="79">
        <v>-6683851016</v>
      </c>
      <c r="E20" s="79">
        <v>-110436426388</v>
      </c>
    </row>
    <row r="21" spans="1:5" ht="42.75" customHeight="1">
      <c r="A21" s="30" t="s">
        <v>311</v>
      </c>
      <c r="B21" s="105">
        <v>10</v>
      </c>
      <c r="C21" s="103"/>
      <c r="D21" s="124">
        <f>SUM(D12:D20)</f>
        <v>-89845340776</v>
      </c>
      <c r="E21" s="124">
        <f>SUM(E12:E20)</f>
        <v>-1211668695257</v>
      </c>
    </row>
    <row r="22" spans="1:5" ht="40.5" customHeight="1">
      <c r="A22" s="30" t="s">
        <v>267</v>
      </c>
      <c r="B22" s="105"/>
      <c r="C22" s="103"/>
      <c r="D22" s="104"/>
      <c r="E22" s="106"/>
    </row>
    <row r="23" spans="1:5" ht="31.5" customHeight="1">
      <c r="A23" s="99" t="s">
        <v>268</v>
      </c>
      <c r="B23" s="105">
        <v>21</v>
      </c>
      <c r="C23" s="103"/>
      <c r="D23" s="24">
        <v>-11554032046</v>
      </c>
      <c r="E23" s="24">
        <v>-6873359100</v>
      </c>
    </row>
    <row r="24" spans="1:7" ht="36.75" customHeight="1">
      <c r="A24" s="99" t="s">
        <v>269</v>
      </c>
      <c r="B24" s="105">
        <v>22</v>
      </c>
      <c r="C24" s="103"/>
      <c r="D24" s="104"/>
      <c r="E24" s="104"/>
      <c r="G24" s="56"/>
    </row>
    <row r="25" spans="1:7" ht="30" customHeight="1">
      <c r="A25" s="99" t="s">
        <v>270</v>
      </c>
      <c r="B25" s="105"/>
      <c r="C25" s="103"/>
      <c r="D25" s="58">
        <v>12920360000</v>
      </c>
      <c r="E25" s="104">
        <v>1805612712</v>
      </c>
      <c r="F25" s="33"/>
      <c r="G25" s="100"/>
    </row>
    <row r="26" spans="1:7" ht="33" customHeight="1">
      <c r="A26" s="99" t="s">
        <v>271</v>
      </c>
      <c r="B26" s="105"/>
      <c r="C26" s="103"/>
      <c r="D26" s="104"/>
      <c r="E26" s="104"/>
      <c r="G26" s="56"/>
    </row>
    <row r="27" spans="1:7" ht="34.5" customHeight="1">
      <c r="A27" s="99" t="s">
        <v>272</v>
      </c>
      <c r="B27" s="105">
        <v>23</v>
      </c>
      <c r="C27" s="103"/>
      <c r="D27" s="24">
        <v>-43850000000</v>
      </c>
      <c r="E27" s="24">
        <v>-456939936697</v>
      </c>
      <c r="G27" s="59"/>
    </row>
    <row r="28" spans="1:5" ht="36" customHeight="1">
      <c r="A28" s="99" t="s">
        <v>273</v>
      </c>
      <c r="B28" s="105">
        <v>24</v>
      </c>
      <c r="C28" s="103"/>
      <c r="D28" s="104">
        <v>622030542139</v>
      </c>
      <c r="E28" s="104">
        <v>783465957958</v>
      </c>
    </row>
    <row r="29" spans="1:5" ht="26.25" customHeight="1">
      <c r="A29" s="99" t="s">
        <v>274</v>
      </c>
      <c r="B29" s="105">
        <v>25</v>
      </c>
      <c r="C29" s="103"/>
      <c r="D29" s="24">
        <v>-39700000000</v>
      </c>
      <c r="E29" s="104">
        <v>0</v>
      </c>
    </row>
    <row r="30" spans="1:5" ht="19.5" customHeight="1">
      <c r="A30" s="99" t="s">
        <v>275</v>
      </c>
      <c r="B30" s="105">
        <v>26</v>
      </c>
      <c r="C30" s="103"/>
      <c r="D30" s="104">
        <v>10000000000</v>
      </c>
      <c r="E30" s="104"/>
    </row>
    <row r="31" spans="1:5" ht="30" customHeight="1">
      <c r="A31" s="99" t="s">
        <v>276</v>
      </c>
      <c r="B31" s="105">
        <v>27</v>
      </c>
      <c r="C31" s="103"/>
      <c r="D31" s="104">
        <v>126888342355</v>
      </c>
      <c r="E31" s="104">
        <v>78231006451</v>
      </c>
    </row>
    <row r="32" spans="1:5" ht="31.5" customHeight="1">
      <c r="A32" s="30" t="s">
        <v>277</v>
      </c>
      <c r="B32" s="50">
        <v>30</v>
      </c>
      <c r="C32" s="103"/>
      <c r="D32" s="101">
        <f>SUM(D23:D31)</f>
        <v>676735212448</v>
      </c>
      <c r="E32" s="101">
        <f>SUM(E23:E31)</f>
        <v>399689281324</v>
      </c>
    </row>
    <row r="33" spans="1:5" ht="35.25" customHeight="1">
      <c r="A33" s="30" t="s">
        <v>278</v>
      </c>
      <c r="B33" s="105"/>
      <c r="C33" s="103"/>
      <c r="D33" s="104"/>
      <c r="E33" s="106"/>
    </row>
    <row r="34" spans="1:6" ht="32.25" customHeight="1">
      <c r="A34" s="99" t="s">
        <v>279</v>
      </c>
      <c r="B34" s="105">
        <v>31</v>
      </c>
      <c r="C34" s="103"/>
      <c r="D34" s="104"/>
      <c r="E34" s="104">
        <v>40000000000</v>
      </c>
      <c r="F34" s="60"/>
    </row>
    <row r="35" spans="1:5" ht="34.5" customHeight="1">
      <c r="A35" s="99" t="s">
        <v>280</v>
      </c>
      <c r="B35" s="105">
        <v>32</v>
      </c>
      <c r="C35" s="103"/>
      <c r="D35" s="104"/>
      <c r="E35" s="106"/>
    </row>
    <row r="36" spans="1:5" ht="19.5" customHeight="1">
      <c r="A36" s="99" t="s">
        <v>281</v>
      </c>
      <c r="B36" s="105">
        <v>33</v>
      </c>
      <c r="C36" s="103"/>
      <c r="D36" s="104">
        <v>300000000000</v>
      </c>
      <c r="E36" s="106">
        <v>1197851288556</v>
      </c>
    </row>
    <row r="37" spans="1:5" ht="19.5" customHeight="1">
      <c r="A37" s="99" t="s">
        <v>282</v>
      </c>
      <c r="B37" s="105">
        <v>34</v>
      </c>
      <c r="C37" s="103"/>
      <c r="D37" s="24">
        <v>-884280707814</v>
      </c>
      <c r="E37" s="24">
        <v>-427886770818</v>
      </c>
    </row>
    <row r="38" spans="1:5" ht="19.5" customHeight="1">
      <c r="A38" s="99" t="s">
        <v>283</v>
      </c>
      <c r="B38" s="105">
        <v>35</v>
      </c>
      <c r="C38" s="103"/>
      <c r="D38" s="104"/>
      <c r="E38" s="106"/>
    </row>
    <row r="39" spans="1:5" ht="19.5" customHeight="1">
      <c r="A39" s="99" t="s">
        <v>284</v>
      </c>
      <c r="B39" s="105">
        <v>36</v>
      </c>
      <c r="C39" s="103"/>
      <c r="D39" s="104"/>
      <c r="E39" s="106"/>
    </row>
    <row r="40" spans="1:5" ht="36.75" customHeight="1">
      <c r="A40" s="30" t="s">
        <v>285</v>
      </c>
      <c r="B40" s="50">
        <v>40</v>
      </c>
      <c r="C40" s="103"/>
      <c r="D40" s="78">
        <f>SUM(D34:D39)</f>
        <v>-584280707814</v>
      </c>
      <c r="E40" s="101">
        <f>SUM(E34:E39)</f>
        <v>809964517738</v>
      </c>
    </row>
    <row r="41" spans="1:5" ht="19.5" customHeight="1">
      <c r="A41" s="30" t="s">
        <v>286</v>
      </c>
      <c r="B41" s="50">
        <v>50</v>
      </c>
      <c r="C41" s="103"/>
      <c r="D41" s="101">
        <f>D21+D32+D40</f>
        <v>2609163858</v>
      </c>
      <c r="E41" s="78">
        <f>E21+E32+E40</f>
        <v>-2014896195</v>
      </c>
    </row>
    <row r="42" spans="1:6" ht="19.5" customHeight="1">
      <c r="A42" s="30" t="s">
        <v>287</v>
      </c>
      <c r="B42" s="50">
        <v>60</v>
      </c>
      <c r="C42" s="103"/>
      <c r="D42" s="101">
        <f>'[1]LCTT'!$D$48</f>
        <v>870992951</v>
      </c>
      <c r="E42" s="108">
        <v>2882313975</v>
      </c>
      <c r="F42" s="57"/>
    </row>
    <row r="43" spans="1:5" ht="31.5" customHeight="1">
      <c r="A43" s="99" t="s">
        <v>288</v>
      </c>
      <c r="B43" s="50">
        <v>61</v>
      </c>
      <c r="C43" s="103"/>
      <c r="D43" s="104"/>
      <c r="E43" s="106"/>
    </row>
    <row r="44" spans="1:5" ht="19.5" customHeight="1">
      <c r="A44" s="99" t="s">
        <v>289</v>
      </c>
      <c r="B44" s="105"/>
      <c r="C44" s="103"/>
      <c r="D44" s="104"/>
      <c r="E44" s="106"/>
    </row>
    <row r="45" spans="1:5" ht="19.5" customHeight="1">
      <c r="A45" s="99" t="s">
        <v>290</v>
      </c>
      <c r="B45" s="105"/>
      <c r="C45" s="103"/>
      <c r="D45" s="104"/>
      <c r="E45" s="106"/>
    </row>
    <row r="46" spans="1:6" ht="34.5" customHeight="1">
      <c r="A46" s="30" t="s">
        <v>291</v>
      </c>
      <c r="B46" s="50">
        <v>70</v>
      </c>
      <c r="C46" s="103"/>
      <c r="D46" s="101">
        <f>D41+D42+D43</f>
        <v>3480156809</v>
      </c>
      <c r="E46" s="101">
        <f>E41+E42+E43</f>
        <v>867417780</v>
      </c>
      <c r="F46" s="109"/>
    </row>
    <row r="49" spans="1:5" ht="15.75">
      <c r="A49" s="33"/>
      <c r="B49" s="33"/>
      <c r="C49" s="33"/>
      <c r="D49" s="35" t="s">
        <v>316</v>
      </c>
      <c r="E49" s="34"/>
    </row>
    <row r="50" spans="1:5" ht="15.75">
      <c r="A50" s="33"/>
      <c r="B50" s="33"/>
      <c r="C50" s="33"/>
      <c r="D50" s="35"/>
      <c r="E50" s="34"/>
    </row>
    <row r="51" spans="1:8" s="14" customFormat="1" ht="47.25" customHeight="1">
      <c r="A51" s="36" t="s">
        <v>319</v>
      </c>
      <c r="B51" s="144" t="s">
        <v>321</v>
      </c>
      <c r="C51" s="144"/>
      <c r="D51" s="144"/>
      <c r="E51" s="125" t="s">
        <v>322</v>
      </c>
      <c r="G51" s="98"/>
      <c r="H51" s="98"/>
    </row>
    <row r="52" spans="2:5" ht="15.75">
      <c r="B52" s="1"/>
      <c r="D52" s="1"/>
      <c r="E52" s="1"/>
    </row>
    <row r="53" spans="2:5" ht="15.75">
      <c r="B53" s="1"/>
      <c r="D53" s="1"/>
      <c r="E53" s="1"/>
    </row>
    <row r="54" spans="1:5" ht="15.75" customHeight="1">
      <c r="A54" s="36" t="s">
        <v>223</v>
      </c>
      <c r="B54" s="132" t="s">
        <v>323</v>
      </c>
      <c r="C54" s="132"/>
      <c r="D54" s="132"/>
      <c r="E54" s="132"/>
    </row>
  </sheetData>
  <mergeCells count="11">
    <mergeCell ref="B54:E54"/>
    <mergeCell ref="B51:D51"/>
    <mergeCell ref="D1:E1"/>
    <mergeCell ref="D2:E2"/>
    <mergeCell ref="A4:E4"/>
    <mergeCell ref="A5:E5"/>
    <mergeCell ref="A6:E6"/>
    <mergeCell ref="D8:E8"/>
    <mergeCell ref="A8:A9"/>
    <mergeCell ref="B8:B9"/>
    <mergeCell ref="C8:C9"/>
  </mergeCells>
  <printOptions/>
  <pageMargins left="0.55" right="0.17" top="0.28" bottom="0.1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 My</cp:lastModifiedBy>
  <cp:lastPrinted>2013-10-14T07:15:55Z</cp:lastPrinted>
  <dcterms:created xsi:type="dcterms:W3CDTF">1996-10-14T23:33:28Z</dcterms:created>
  <dcterms:modified xsi:type="dcterms:W3CDTF">2013-10-14T10:09:10Z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